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st00\redirect.V6\m-amano26\Desktop\Ｒ3経営分析\"/>
    </mc:Choice>
  </mc:AlternateContent>
  <workbookProtection workbookAlgorithmName="SHA-512" workbookHashValue="4qnOjrhXPKCnVKo1ZGvUC+Ts0k6hMQevLw3/XyNYsw0k4ymFwmoj29Fezs+R6sfJub4zGiii+7bsvtts3UL6lg==" workbookSaltValue="ZJdZMRkqwGc3YVxt+Rj5p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<sst xmlns="http://schemas.openxmlformats.org/spreadsheetml/2006/main" count="247" uniqueCount="121">
  <si>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</si>
  <si>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</si>
  <si>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</si>
  <si>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</si>
  <si>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</si>
  <si>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</si>
  <si>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</si>
  <si>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</si>
  <si>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</si>
  <si>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</si>
  <si>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</si>
  <si>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</si>
  <si>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</si>
  <si>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</si>
  <si>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</si>
  <si>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</si>
  <si>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</si>
  <si>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</si>
  <si>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</si>
  <si>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</si>
  <si>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</si>
  <si>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</si>
  <si>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</si>
  <si>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</si>
  <si>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</si>
  <si>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</si>
  <si>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</si>
  <si>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</si>
  <si>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</si>
  <si>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</si>
  <si>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</si>
  <si>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</si>
  <si>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</si>
  <si>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</si>
  <si>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</si>
  <si>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</si>
  <si>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</si>
  <si>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</si>
  <si>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</si>
  <si>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</si>
  <si>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</si>
  <si>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</si>
  <si>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</si>
  <si>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</si>
  <si>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</si>
  <si>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</si>
  <si>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</si>
  <si>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</si>
  <si>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</si>
  <si>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</si>
  <si>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</si>
  <si>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</si>
  <si>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</si>
  <si>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</si>
  <si>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</si>
  <si>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</si>
  <si>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</si>
  <si>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</si>
  <si>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</si>
  <si>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</si>
  <si>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</si>
  <si>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</si>
  <si>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</si>
  <si>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</si>
  <si>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</si>
  <si>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</si>
  <si>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</si>
  <si>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</si>
  <si>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</si>
  <si>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</si>
  <si>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</si>
  <si>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</si>
  <si>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</si>
  <si>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</si>
  <si>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</si>
  <si>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</si>
  <si>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</si>
  <si>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</si>
  <si>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</si>
  <si>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</si>
  <si>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</si>
  <si>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</si>
  <si>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</si>
  <si>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</si>
  <si>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</si>
  <si>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</si>
  <si>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</si>
  <si>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</si>
  <si>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</si>
  <si>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</si>
  <si>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</si>
  <si>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</si>
  <si>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</si>
  <si>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</si>
  <si>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</si>
  <si>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</si>
  <si>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</si>
  <si>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</si>
  <si>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</si>
  <si>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</si>
  <si>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</si>
  <si>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</si>
  <si>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</si>
  <si>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</si>
  <si>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</si>
  <si>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</si>
  <si>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</si>
  <si>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</si>
  <si>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</si>
  <si>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</si>
  <si>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</si>
  <si>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</si>
  <si>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</si>
  <si>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</si>
  <si>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</si>
  <si>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</si>
  <si>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</si>
  <si>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</si>
  <si>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戸別設置のため、各世帯の合併浄化槽の状況に応じた維持管理や修繕が必要となる。
　当初（平成20年）設置より10年以上が経過し、経年劣化による送風機（ブロワー）修繕が増加傾向にある。</t>
    <rPh sb="71" eb="74">
      <t>ソウフウキ</t>
    </rPh>
    <phoneticPr fontId="4"/>
  </si>
  <si>
    <t>施設については、全体的に平均値を若干下回っている。単年度での赤字解消に向けて、維持管理経費の増加に伴い料金収入の改定について検討を行う必要がある。</t>
    <rPh sb="8" eb="11">
      <t>ゼンタイテキ</t>
    </rPh>
    <phoneticPr fontId="4"/>
  </si>
  <si>
    <t>①収益収支比率については、単年度での赤字が続いている。100％に近づけるよう、経費削減、使用料の改定を検討するなどの経営改善を図る必要がある。
⑤使用料の適正性の判断である経費回収率は、Ｒ1年度決算に比べて若干の改善されているが、類似団体に比べて低い値となっている。年間の維持管理経費に見合う料金体系の検討が必要である。
⑥費用の効率性の判断である汚水処理原価は、類似団体より低く、概ね効率的な汚水処理がなされているといえる。
⑦施設の効率性を示す施設利用率については、申請世帯に対し法令に基づいた適切な規模の施設を設置しているが、類似団体に比べやや低い値となっている。
⑧水洗化率については、全国平均より高い数値を示しているが、100%に達していないため今後も単独槽及び汲み取り便槽からの転換を促し、水洗化向上に努める必要がある。</t>
    <rPh sb="95" eb="96">
      <t>ネン</t>
    </rPh>
    <rPh sb="96" eb="97">
      <t>ド</t>
    </rPh>
    <rPh sb="97" eb="99">
      <t>ケッサン</t>
    </rPh>
    <rPh sb="100" eb="101">
      <t>クラ</t>
    </rPh>
    <rPh sb="103" eb="105">
      <t>ジャッカン</t>
    </rPh>
    <rPh sb="106" eb="108">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</si>
</sst>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E2-45A0-842D-E985D092D5A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4E2-45A0-842D-E985D092D5A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54.74</c:v>
                </c:pt>
                <c:pt idx="1">
                  <c:v>55.42</c:v>
                </c:pt>
                <c:pt idx="2">
                  <c:v>54.25</c:v>
                </c:pt>
                <c:pt idx="3">
                  <c:v>53.63</c:v>
                </c:pt>
                <c:pt idx="4">
                  <c:v>53.2</c:v>
                </c:pt>
              </c:numCache>
            </c:numRef>
          </c:val>
          <c:extLst>
            <c:ext xmlns:c16="http://schemas.microsoft.com/office/drawing/2014/chart" uri="{C3380CC4-5D6E-409C-BE32-E72D297353CC}">
              <c16:uniqueId val="{00000000-8CB9-462F-8271-9342D127C64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c:ext xmlns:c16="http://schemas.microsoft.com/office/drawing/2014/chart" uri="{C3380CC4-5D6E-409C-BE32-E72D297353CC}">
              <c16:uniqueId val="{00000001-8CB9-462F-8271-9342D127C64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88.86</c:v>
                </c:pt>
                <c:pt idx="1">
                  <c:v>88.66</c:v>
                </c:pt>
                <c:pt idx="2">
                  <c:v>87.69</c:v>
                </c:pt>
                <c:pt idx="3">
                  <c:v>85.87</c:v>
                </c:pt>
                <c:pt idx="4">
                  <c:v>85.16</c:v>
                </c:pt>
              </c:numCache>
            </c:numRef>
          </c:val>
          <c:extLst>
            <c:ext xmlns:c16="http://schemas.microsoft.com/office/drawing/2014/chart" uri="{C3380CC4-5D6E-409C-BE32-E72D297353CC}">
              <c16:uniqueId val="{00000000-04DB-493C-B7A7-FCFF89D3596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c:ext xmlns:c16="http://schemas.microsoft.com/office/drawing/2014/chart" uri="{C3380CC4-5D6E-409C-BE32-E72D297353CC}">
              <c16:uniqueId val="{00000001-04DB-493C-B7A7-FCFF89D3596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82.75</c:v>
                </c:pt>
                <c:pt idx="1">
                  <c:v>86.35</c:v>
                </c:pt>
                <c:pt idx="2">
                  <c:v>86.98</c:v>
                </c:pt>
                <c:pt idx="3">
                  <c:v>86.27</c:v>
                </c:pt>
                <c:pt idx="4">
                  <c:v>85.01</c:v>
                </c:pt>
              </c:numCache>
            </c:numRef>
          </c:val>
          <c:extLst>
            <c:ext xmlns:c16="http://schemas.microsoft.com/office/drawing/2014/chart" uri="{C3380CC4-5D6E-409C-BE32-E72D297353CC}">
              <c16:uniqueId val="{00000000-13D9-4817-BE74-AD70ED010C8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D9-4817-BE74-AD70ED010C8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39-4AD6-BCF0-6B848DCF764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39-4AD6-BCF0-6B848DCF764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CB-4E9F-B45D-F1DFE9EC88D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CB-4E9F-B45D-F1DFE9EC88D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1D-4434-AFAB-EC1B5C88334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1D-4434-AFAB-EC1B5C88334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E5-4DFA-BBBB-EBB051079E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E5-4DFA-BBBB-EBB051079E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formatCode="#,##0.00;&quot;△&quot;#,##0.00;&quot;-&quot;">
                  <c:v>20.55</c:v>
                </c:pt>
                <c:pt idx="3">
                  <c:v>0</c:v>
                </c:pt>
                <c:pt idx="4">
                  <c:v>0</c:v>
                </c:pt>
              </c:numCache>
            </c:numRef>
          </c:val>
          <c:extLst>
            <c:ext xmlns:c16="http://schemas.microsoft.com/office/drawing/2014/chart" uri="{C3380CC4-5D6E-409C-BE32-E72D297353CC}">
              <c16:uniqueId val="{00000000-BD7F-49E9-BE77-97EC4FA9BCA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c:ext xmlns:c16="http://schemas.microsoft.com/office/drawing/2014/chart" uri="{C3380CC4-5D6E-409C-BE32-E72D297353CC}">
              <c16:uniqueId val="{00000001-BD7F-49E9-BE77-97EC4FA9BCA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51.59</c:v>
                </c:pt>
                <c:pt idx="1">
                  <c:v>52.05</c:v>
                </c:pt>
                <c:pt idx="2">
                  <c:v>47.75</c:v>
                </c:pt>
                <c:pt idx="3">
                  <c:v>45.5</c:v>
                </c:pt>
                <c:pt idx="4">
                  <c:v>48.42</c:v>
                </c:pt>
              </c:numCache>
            </c:numRef>
          </c:val>
          <c:extLst>
            <c:ext xmlns:c16="http://schemas.microsoft.com/office/drawing/2014/chart" uri="{C3380CC4-5D6E-409C-BE32-E72D297353CC}">
              <c16:uniqueId val="{00000000-AEF6-4CEB-911C-066589E2814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c:ext xmlns:c16="http://schemas.microsoft.com/office/drawing/2014/chart" uri="{C3380CC4-5D6E-409C-BE32-E72D297353CC}">
              <c16:uniqueId val="{00000001-AEF6-4CEB-911C-066589E2814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196.43</c:v>
                </c:pt>
                <c:pt idx="1">
                  <c:v>200.92</c:v>
                </c:pt>
                <c:pt idx="2">
                  <c:v>226.63</c:v>
                </c:pt>
                <c:pt idx="3">
                  <c:v>245.91</c:v>
                </c:pt>
                <c:pt idx="4">
                  <c:v>234.57</c:v>
                </c:pt>
              </c:numCache>
            </c:numRef>
          </c:val>
          <c:extLst>
            <c:ext xmlns:c16="http://schemas.microsoft.com/office/drawing/2014/chart" uri="{C3380CC4-5D6E-409C-BE32-E72D297353CC}">
              <c16:uniqueId val="{00000000-0ABA-4403-87DA-647E46BF6FF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c:ext xmlns:c16="http://schemas.microsoft.com/office/drawing/2014/chart" uri="{C3380CC4-5D6E-409C-BE32-E72D297353CC}">
              <c16:uniqueId val="{00000001-0ABA-4403-87DA-647E46BF6FF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山梨県　甲斐市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76038</v>
      </c>
      <c r="AM8" s="51"/>
      <c r="AN8" s="51"/>
      <c r="AO8" s="51"/>
      <c r="AP8" s="51"/>
      <c r="AQ8" s="51"/>
      <c r="AR8" s="51"/>
      <c r="AS8" s="51"/>
      <c r="AT8" s="46">
        <f>データ!T6</f>
        <v>71.95</v>
      </c>
      <c r="AU8" s="46"/>
      <c r="AV8" s="46"/>
      <c r="AW8" s="46"/>
      <c r="AX8" s="46"/>
      <c r="AY8" s="46"/>
      <c r="AZ8" s="46"/>
      <c r="BA8" s="46"/>
      <c r="BB8" s="46">
        <f>データ!U6</f>
        <v>1056.82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0.99</v>
      </c>
      <c r="Q10" s="46"/>
      <c r="R10" s="46"/>
      <c r="S10" s="46"/>
      <c r="T10" s="46"/>
      <c r="U10" s="46"/>
      <c r="V10" s="46"/>
      <c r="W10" s="46">
        <f>データ!Q6</f>
        <v>100</v>
      </c>
      <c r="X10" s="46"/>
      <c r="Y10" s="46"/>
      <c r="Z10" s="46"/>
      <c r="AA10" s="46"/>
      <c r="AB10" s="46"/>
      <c r="AC10" s="46"/>
      <c r="AD10" s="51">
        <f>データ!R6</f>
        <v>1760</v>
      </c>
      <c r="AE10" s="51"/>
      <c r="AF10" s="51"/>
      <c r="AG10" s="51"/>
      <c r="AH10" s="51"/>
      <c r="AI10" s="51"/>
      <c r="AJ10" s="51"/>
      <c r="AK10" s="2"/>
      <c r="AL10" s="51">
        <f>データ!V6</f>
        <v>748</v>
      </c>
      <c r="AM10" s="51"/>
      <c r="AN10" s="51"/>
      <c r="AO10" s="51"/>
      <c r="AP10" s="51"/>
      <c r="AQ10" s="51"/>
      <c r="AR10" s="51"/>
      <c r="AS10" s="51"/>
      <c r="AT10" s="46">
        <f>データ!W6</f>
        <v>0.01</v>
      </c>
      <c r="AU10" s="46"/>
      <c r="AV10" s="46"/>
      <c r="AW10" s="46"/>
      <c r="AX10" s="46"/>
      <c r="AY10" s="46"/>
      <c r="AZ10" s="46"/>
      <c r="BA10" s="46"/>
      <c r="BB10" s="46">
        <f>データ!X6</f>
        <v>74800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44</v>
      </c>
      <c r="O86" s="26" t="str">
        <f>データ!EO6</f>
        <v>【-】</v>
      </c>
    </row>
  </sheetData>
  <sheetProtection algorithmName="SHA-512" hashValue="ucl3/8QVXQ4X+9naNmPqLHnEzTs24IHGOKSKk809606iqSw3uHnp6PZXYmJIDPTW/M3Z8yBZlQcttNnXATgogg==" saltValue="WRmqVuGDR5qpO/3u2cl88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192104</v>
      </c>
      <c r="D6" s="33">
        <f t="shared" si="3"/>
        <v>47</v>
      </c>
      <c r="E6" s="33">
        <f t="shared" si="3"/>
        <v>18</v>
      </c>
      <c r="F6" s="33">
        <f t="shared" si="3"/>
        <v>0</v>
      </c>
      <c r="G6" s="33">
        <f t="shared" si="3"/>
        <v>0</v>
      </c>
      <c r="H6" s="33" t="str">
        <f t="shared" si="3"/>
        <v>山梨県　甲斐市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0.99</v>
      </c>
      <c r="Q6" s="34">
        <f t="shared" si="3"/>
        <v>100</v>
      </c>
      <c r="R6" s="34">
        <f t="shared" si="3"/>
        <v>1760</v>
      </c>
      <c r="S6" s="34">
        <f t="shared" si="3"/>
        <v>76038</v>
      </c>
      <c r="T6" s="34">
        <f t="shared" si="3"/>
        <v>71.95</v>
      </c>
      <c r="U6" s="34">
        <f t="shared" si="3"/>
        <v>1056.82</v>
      </c>
      <c r="V6" s="34">
        <f t="shared" si="3"/>
        <v>748</v>
      </c>
      <c r="W6" s="34">
        <f t="shared" si="3"/>
        <v>0.01</v>
      </c>
      <c r="X6" s="34">
        <f t="shared" si="3"/>
        <v>74800</v>
      </c>
      <c r="Y6" s="35">
        <f>IF(Y7="",NA(),Y7)</f>
        <v>82.75</v>
      </c>
      <c r="Z6" s="35">
        <f t="shared" ref="Z6:AH6" si="4">IF(Z7="",NA(),Z7)</f>
        <v>86.35</v>
      </c>
      <c r="AA6" s="35">
        <f t="shared" si="4"/>
        <v>86.98</v>
      </c>
      <c r="AB6" s="35">
        <f t="shared" si="4"/>
        <v>86.27</v>
      </c>
      <c r="AC6" s="35">
        <f t="shared" si="4"/>
        <v>85.01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20.55</v>
      </c>
      <c r="BI6" s="34">
        <f t="shared" si="7"/>
        <v>0</v>
      </c>
      <c r="BJ6" s="34">
        <f t="shared" si="7"/>
        <v>0</v>
      </c>
      <c r="BK6" s="35">
        <f t="shared" si="7"/>
        <v>413.5</v>
      </c>
      <c r="BL6" s="35">
        <f t="shared" si="7"/>
        <v>407.42</v>
      </c>
      <c r="BM6" s="35">
        <f t="shared" si="7"/>
        <v>386.46</v>
      </c>
      <c r="BN6" s="35">
        <f t="shared" si="7"/>
        <v>421.25</v>
      </c>
      <c r="BO6" s="35">
        <f t="shared" si="7"/>
        <v>398.42</v>
      </c>
      <c r="BP6" s="34" t="str">
        <f>IF(BP7="","",IF(BP7="-","【-】","【"&amp;SUBSTITUTE(TEXT(BP7,"#,##0.00"),"-","△")&amp;"】"))</f>
        <v>【314.13】</v>
      </c>
      <c r="BQ6" s="35">
        <f>IF(BQ7="",NA(),BQ7)</f>
        <v>51.59</v>
      </c>
      <c r="BR6" s="35">
        <f t="shared" ref="BR6:BZ6" si="8">IF(BR7="",NA(),BR7)</f>
        <v>52.05</v>
      </c>
      <c r="BS6" s="35">
        <f t="shared" si="8"/>
        <v>47.75</v>
      </c>
      <c r="BT6" s="35">
        <f t="shared" si="8"/>
        <v>45.5</v>
      </c>
      <c r="BU6" s="35">
        <f t="shared" si="8"/>
        <v>48.42</v>
      </c>
      <c r="BV6" s="35">
        <f t="shared" si="8"/>
        <v>55.84</v>
      </c>
      <c r="BW6" s="35">
        <f t="shared" si="8"/>
        <v>57.08</v>
      </c>
      <c r="BX6" s="35">
        <f t="shared" si="8"/>
        <v>55.85</v>
      </c>
      <c r="BY6" s="35">
        <f t="shared" si="8"/>
        <v>53.23</v>
      </c>
      <c r="BZ6" s="35">
        <f t="shared" si="8"/>
        <v>50.7</v>
      </c>
      <c r="CA6" s="34" t="str">
        <f>IF(CA7="","",IF(CA7="-","【-】","【"&amp;SUBSTITUTE(TEXT(CA7,"#,##0.00"),"-","△")&amp;"】"))</f>
        <v>【58.42】</v>
      </c>
      <c r="CB6" s="35">
        <f>IF(CB7="",NA(),CB7)</f>
        <v>196.43</v>
      </c>
      <c r="CC6" s="35">
        <f t="shared" ref="CC6:CK6" si="9">IF(CC7="",NA(),CC7)</f>
        <v>200.92</v>
      </c>
      <c r="CD6" s="35">
        <f t="shared" si="9"/>
        <v>226.63</v>
      </c>
      <c r="CE6" s="35">
        <f t="shared" si="9"/>
        <v>245.91</v>
      </c>
      <c r="CF6" s="35">
        <f t="shared" si="9"/>
        <v>234.57</v>
      </c>
      <c r="CG6" s="35">
        <f t="shared" si="9"/>
        <v>287.57</v>
      </c>
      <c r="CH6" s="35">
        <f t="shared" si="9"/>
        <v>286.86</v>
      </c>
      <c r="CI6" s="35">
        <f t="shared" si="9"/>
        <v>287.91000000000003</v>
      </c>
      <c r="CJ6" s="35">
        <f t="shared" si="9"/>
        <v>283.3</v>
      </c>
      <c r="CK6" s="35">
        <f t="shared" si="9"/>
        <v>289.81</v>
      </c>
      <c r="CL6" s="34" t="str">
        <f>IF(CL7="","",IF(CL7="-","【-】","【"&amp;SUBSTITUTE(TEXT(CL7,"#,##0.00"),"-","△")&amp;"】"))</f>
        <v>【282.28】</v>
      </c>
      <c r="CM6" s="35">
        <f>IF(CM7="",NA(),CM7)</f>
        <v>54.74</v>
      </c>
      <c r="CN6" s="35">
        <f t="shared" ref="CN6:CV6" si="10">IF(CN7="",NA(),CN7)</f>
        <v>55.42</v>
      </c>
      <c r="CO6" s="35">
        <f t="shared" si="10"/>
        <v>54.25</v>
      </c>
      <c r="CP6" s="35">
        <f t="shared" si="10"/>
        <v>53.63</v>
      </c>
      <c r="CQ6" s="35">
        <f t="shared" si="10"/>
        <v>53.2</v>
      </c>
      <c r="CR6" s="35">
        <f t="shared" si="10"/>
        <v>61.55</v>
      </c>
      <c r="CS6" s="35">
        <f t="shared" si="10"/>
        <v>57.22</v>
      </c>
      <c r="CT6" s="35">
        <f t="shared" si="10"/>
        <v>54.93</v>
      </c>
      <c r="CU6" s="35">
        <f t="shared" si="10"/>
        <v>55.96</v>
      </c>
      <c r="CV6" s="35">
        <f t="shared" si="10"/>
        <v>56.45</v>
      </c>
      <c r="CW6" s="34" t="str">
        <f>IF(CW7="","",IF(CW7="-","【-】","【"&amp;SUBSTITUTE(TEXT(CW7,"#,##0.00"),"-","△")&amp;"】"))</f>
        <v>【57.83】</v>
      </c>
      <c r="CX6" s="35">
        <f>IF(CX7="",NA(),CX7)</f>
        <v>88.86</v>
      </c>
      <c r="CY6" s="35">
        <f t="shared" ref="CY6:DG6" si="11">IF(CY7="",NA(),CY7)</f>
        <v>88.66</v>
      </c>
      <c r="CZ6" s="35">
        <f t="shared" si="11"/>
        <v>87.69</v>
      </c>
      <c r="DA6" s="35">
        <f t="shared" si="11"/>
        <v>85.87</v>
      </c>
      <c r="DB6" s="35">
        <f t="shared" si="11"/>
        <v>85.16</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192104</v>
      </c>
      <c r="D7" s="37">
        <v>47</v>
      </c>
      <c r="E7" s="37">
        <v>18</v>
      </c>
      <c r="F7" s="37">
        <v>0</v>
      </c>
      <c r="G7" s="37">
        <v>0</v>
      </c>
      <c r="H7" s="37" t="s">
        <v>98</v>
      </c>
      <c r="I7" s="37" t="s">
        <v>99</v>
      </c>
      <c r="J7" s="37" t="s">
        <v>100</v>
      </c>
      <c r="K7" s="37" t="s">
        <v>101</v>
      </c>
      <c r="L7" s="37" t="s">
        <v>102</v>
      </c>
      <c r="M7" s="37" t="s">
        <v>103</v>
      </c>
      <c r="N7" s="38" t="s">
        <v>104</v>
      </c>
      <c r="O7" s="38" t="s">
        <v>105</v>
      </c>
      <c r="P7" s="38">
        <v>0.99</v>
      </c>
      <c r="Q7" s="38">
        <v>100</v>
      </c>
      <c r="R7" s="38">
        <v>1760</v>
      </c>
      <c r="S7" s="38">
        <v>76038</v>
      </c>
      <c r="T7" s="38">
        <v>71.95</v>
      </c>
      <c r="U7" s="38">
        <v>1056.82</v>
      </c>
      <c r="V7" s="38">
        <v>748</v>
      </c>
      <c r="W7" s="38">
        <v>0.01</v>
      </c>
      <c r="X7" s="38">
        <v>74800</v>
      </c>
      <c r="Y7" s="38">
        <v>82.75</v>
      </c>
      <c r="Z7" s="38">
        <v>86.35</v>
      </c>
      <c r="AA7" s="38">
        <v>86.98</v>
      </c>
      <c r="AB7" s="38">
        <v>86.27</v>
      </c>
      <c r="AC7" s="38">
        <v>85.01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20.55</v>
      </c>
      <c r="BI7" s="38">
        <v>0</v>
      </c>
      <c r="BJ7" s="38">
        <v>0</v>
      </c>
      <c r="BK7" s="38">
        <v>413.5</v>
      </c>
      <c r="BL7" s="38">
        <v>407.42</v>
      </c>
      <c r="BM7" s="38">
        <v>386.46</v>
      </c>
      <c r="BN7" s="38">
        <v>421.25</v>
      </c>
      <c r="BO7" s="38">
        <v>398.42</v>
      </c>
      <c r="BP7" s="38">
        <v>314.13</v>
      </c>
      <c r="BQ7" s="38">
        <v>51.59</v>
      </c>
      <c r="BR7" s="38">
        <v>52.05</v>
      </c>
      <c r="BS7" s="38">
        <v>47.75</v>
      </c>
      <c r="BT7" s="38">
        <v>45.5</v>
      </c>
      <c r="BU7" s="38">
        <v>48.42</v>
      </c>
      <c r="BV7" s="38">
        <v>55.84</v>
      </c>
      <c r="BW7" s="38">
        <v>57.08</v>
      </c>
      <c r="BX7" s="38">
        <v>55.85</v>
      </c>
      <c r="BY7" s="38">
        <v>53.23</v>
      </c>
      <c r="BZ7" s="38">
        <v>50.7</v>
      </c>
      <c r="CA7" s="38">
        <v>58.42</v>
      </c>
      <c r="CB7" s="38">
        <v>196.43</v>
      </c>
      <c r="CC7" s="38">
        <v>200.92</v>
      </c>
      <c r="CD7" s="38">
        <v>226.63</v>
      </c>
      <c r="CE7" s="38">
        <v>245.91</v>
      </c>
      <c r="CF7" s="38">
        <v>234.57</v>
      </c>
      <c r="CG7" s="38">
        <v>287.57</v>
      </c>
      <c r="CH7" s="38">
        <v>286.86</v>
      </c>
      <c r="CI7" s="38">
        <v>287.91000000000003</v>
      </c>
      <c r="CJ7" s="38">
        <v>283.3</v>
      </c>
      <c r="CK7" s="38">
        <v>289.81</v>
      </c>
      <c r="CL7" s="38">
        <v>282.27999999999997</v>
      </c>
      <c r="CM7" s="38">
        <v>54.74</v>
      </c>
      <c r="CN7" s="38">
        <v>55.42</v>
      </c>
      <c r="CO7" s="38">
        <v>54.25</v>
      </c>
      <c r="CP7" s="38">
        <v>53.63</v>
      </c>
      <c r="CQ7" s="38">
        <v>53.2</v>
      </c>
      <c r="CR7" s="38">
        <v>61.55</v>
      </c>
      <c r="CS7" s="38">
        <v>57.22</v>
      </c>
      <c r="CT7" s="38">
        <v>54.93</v>
      </c>
      <c r="CU7" s="38">
        <v>55.96</v>
      </c>
      <c r="CV7" s="38">
        <v>56.45</v>
      </c>
      <c r="CW7" s="38">
        <v>57.83</v>
      </c>
      <c r="CX7" s="38">
        <v>88.86</v>
      </c>
      <c r="CY7" s="38">
        <v>88.66</v>
      </c>
      <c r="CZ7" s="38">
        <v>87.69</v>
      </c>
      <c r="DA7" s="38">
        <v>85.87</v>
      </c>
      <c r="DB7" s="38">
        <v>85.16</v>
      </c>
      <c r="DC7" s="38">
        <v>67.489999999999995</v>
      </c>
      <c r="DD7" s="38">
        <v>67.290000000000006</v>
      </c>
      <c r="DE7" s="38">
        <v>65.569999999999993</v>
      </c>
      <c r="DF7" s="38">
        <v>60.12</v>
      </c>
      <c r="DG7" s="38">
        <v>54.99</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天野真</cp:lastModifiedBy>
  <cp:lastPrinted>2022-01-11T08:09:16Z</cp:lastPrinted>
  <dcterms:created xsi:type="dcterms:W3CDTF">2021-12-03T08:10:22Z</dcterms:created>
  <dcterms:modified xsi:type="dcterms:W3CDTF">2022-01-12T00:28:12Z</dcterms:modified>
  <cp:category/>
</cp:coreProperties>
</file>