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8 上下水道部\01 上水道課\★04 給水係\17 調査物・提出関係\R2年度\28経営比較分析表\"/>
    </mc:Choice>
  </mc:AlternateContent>
  <workbookProtection workbookAlgorithmName="SHA-512" workbookHashValue="7dgQw5VjHOZs2Z5ZlAajVbXN0mZTKhOZmGSvWyvhon9gArQFj/eMB13SAy9LRIMVDQittHleMsEX1vkWzgdk+w==" workbookSaltValue="U/ZzKFqoC7q3TKo3UHbtp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<sst xmlns="http://schemas.openxmlformats.org/spreadsheetml/2006/main" count="233" uniqueCount="116">
  <si>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</si>
  <si>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</si>
  <si>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</si>
  <si>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</si>
  <si>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</si>
  <si>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</si>
  <si>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</si>
  <si>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</si>
  <si>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</si>
  <si>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</si>
  <si>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</si>
  <si>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</si>
  <si>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</si>
  <si>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</si>
  <si>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</si>
  <si>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</si>
  <si>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</si>
  <si>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</si>
  <si>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</si>
  <si>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</si>
  <si>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</si>
  <si>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</si>
  <si>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</si>
  <si>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</si>
  <si>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</si>
  <si>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</si>
  <si>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</si>
  <si>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</si>
  <si>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</si>
  <si>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</si>
  <si>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</si>
  <si>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</si>
  <si>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</si>
  <si>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</si>
  <si>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</si>
  <si>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</si>
  <si>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</si>
  <si>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</si>
  <si>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</si>
  <si>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</si>
  <si>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</si>
  <si>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</si>
  <si>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</si>
  <si>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</si>
  <si>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</si>
  <si>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</si>
  <si>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</si>
  <si>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</si>
  <si>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</si>
  <si>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</si>
  <si>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</si>
  <si>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</si>
  <si>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</si>
  <si>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</si>
  <si>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</si>
  <si>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</si>
  <si>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</si>
  <si>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</si>
  <si>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</si>
  <si>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</si>
  <si>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</si>
  <si>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</si>
  <si>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</si>
  <si>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</si>
  <si>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</si>
  <si>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</si>
  <si>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</si>
  <si>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</si>
  <si>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</si>
  <si>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</si>
  <si>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</si>
  <si>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</si>
  <si>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</si>
  <si>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</si>
  <si>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</si>
  <si>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</si>
  <si>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</si>
  <si>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</si>
  <si>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</si>
  <si>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</si>
  <si>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</si>
  <si>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</si>
  <si>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</si>
  <si>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</si>
  <si>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</si>
  <si>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</si>
  <si>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</si>
  <si>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</si>
  <si>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</si>
  <si>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</si>
  <si>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</si>
  <si>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</si>
  <si>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</si>
  <si>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</si>
  <si>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甲斐市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</si>
  <si>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</si>
  <si>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</si>
  <si>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</si>
  <si>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</si>
  <si>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</si>
  <si>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</si>
  <si>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</si>
  <si>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</si>
  <si>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</si>
  <si>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</si>
  <si>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</si>
  <si>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</si>
  <si>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</si>
  <si>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</si>
  <si>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</si>
  <si>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</si>
  <si>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</si>
  <si>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</si>
  <si>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【③管路更新率】
管路については平成13～14年度に大規模な老朽管の布設替工事を行っているが、今後増加する老朽管の長寿命化や計画的な布設替え等の検討を行う。
また、施設の機器等については更新計画並びに予算を考慮しつつ順次更新を行う予定であり、今後も安全・安心な水の供給に努めていく。
</t>
    <rPh sb="9" eb="11">
      <t>カンロ</t>
    </rPh>
    <rPh sb="26" eb="29">
      <t>ダイキボ</t>
    </rPh>
    <rPh sb="40" eb="41">
      <t>オコナ</t>
    </rPh>
    <rPh sb="47" eb="49">
      <t>コンゴ</t>
    </rPh>
    <rPh sb="49" eb="51">
      <t>ゾウカ</t>
    </rPh>
    <rPh sb="53" eb="55">
      <t>ロウキュウ</t>
    </rPh>
    <rPh sb="55" eb="56">
      <t>カン</t>
    </rPh>
    <rPh sb="57" eb="58">
      <t>チョウ</t>
    </rPh>
    <rPh sb="58" eb="61">
      <t>ジュミョウカ</t>
    </rPh>
    <rPh sb="62" eb="65">
      <t>ケイカクテキ</t>
    </rPh>
    <rPh sb="66" eb="68">
      <t>フセツ</t>
    </rPh>
    <rPh sb="68" eb="69">
      <t>ガ</t>
    </rPh>
    <rPh sb="70" eb="71">
      <t>トウ</t>
    </rPh>
    <rPh sb="72" eb="74">
      <t>ケントウ</t>
    </rPh>
    <rPh sb="75" eb="76">
      <t>オコナ</t>
    </rPh>
    <phoneticPr fontId="4"/>
  </si>
  <si>
    <t>【①収益的収支比率】
定住人口が少なく、少子・高齢化や節水意識の定着等により、給水収益の増加が見込めず、現状は一般会計からの繰入金に頼らざるを得ない状況である。
【④企業債残高対給水収益比率】
簡易水道事業の整備として多額の地方債の発行を行い地域の要望に対応してきたことから、類似団体平均値より上回っているが、施設・機器等の長寿命化を図り更新費用を抑制していく。
【⑤料金回収率・⑥給水原価】
給水に係る費用の増加により、給水原価が増加している。料金回収率については、昨年度より微減となっており、類似団体の平均より大幅に下回っている。
【⑦施設利用率】
類似団体平均値と比較すると上回っているが、給水人口の減少等を踏まえ、今後も適正な維持管理について検討していく。
【⑧有収率】
昨年度は、漏水等の影響により、有収率が減少した。漏水調査を引き続き行い、適正な維持管理に努めていく。</t>
    <rPh sb="44" eb="46">
      <t>ゾウカ</t>
    </rPh>
    <rPh sb="47" eb="49">
      <t>ミコ</t>
    </rPh>
    <rPh sb="163" eb="164">
      <t>チョウ</t>
    </rPh>
    <rPh sb="164" eb="167">
      <t>ジュミョウカ</t>
    </rPh>
    <rPh sb="168" eb="169">
      <t>ハカ</t>
    </rPh>
    <rPh sb="170" eb="172">
      <t>コウシン</t>
    </rPh>
    <rPh sb="172" eb="174">
      <t>ヒヨウ</t>
    </rPh>
    <rPh sb="175" eb="177">
      <t>ヨクセイ</t>
    </rPh>
    <rPh sb="207" eb="209">
      <t>ゾウカ</t>
    </rPh>
    <rPh sb="236" eb="239">
      <t>サクネンド</t>
    </rPh>
    <rPh sb="241" eb="243">
      <t>ビゲン</t>
    </rPh>
    <rPh sb="250" eb="252">
      <t>ルイジ</t>
    </rPh>
    <rPh sb="252" eb="254">
      <t>ダンタイ</t>
    </rPh>
    <rPh sb="255" eb="257">
      <t>ヘイキン</t>
    </rPh>
    <rPh sb="259" eb="261">
      <t>オオハバ</t>
    </rPh>
    <rPh sb="262" eb="264">
      <t>シタマワ</t>
    </rPh>
    <rPh sb="344" eb="347">
      <t>サクネンド</t>
    </rPh>
    <rPh sb="349" eb="351">
      <t>ロウスイ</t>
    </rPh>
    <rPh sb="351" eb="352">
      <t>トウ</t>
    </rPh>
    <rPh sb="353" eb="355">
      <t>エイキョウ</t>
    </rPh>
    <rPh sb="359" eb="362">
      <t>ユウシュウリツ</t>
    </rPh>
    <rPh sb="363" eb="365">
      <t>ゲンショウ</t>
    </rPh>
    <rPh sb="368" eb="370">
      <t>ロウスイ</t>
    </rPh>
    <rPh sb="370" eb="372">
      <t>チョウサ</t>
    </rPh>
    <rPh sb="373" eb="374">
      <t>ヒ</t>
    </rPh>
    <rPh sb="375" eb="376">
      <t>ツヅ</t>
    </rPh>
    <rPh sb="377" eb="378">
      <t>オコナ</t>
    </rPh>
    <phoneticPr fontId="4"/>
  </si>
  <si>
    <t xml:space="preserve">簡易水道区域については、定住人口が少なく地域性及び少子・高齢化などにより、人口の増加が今後も見込めない状況であることから、使用水量の減少が予想される。
持続可能な経営に向け、経営戦略の改定を検討し、より効率的な事業運営に努めていく。
</t>
    <rPh sb="20" eb="23">
      <t>チイキセイ</t>
    </rPh>
    <rPh sb="23" eb="24">
      <t>オヨ</t>
    </rPh>
    <rPh sb="25" eb="27">
      <t>ショウシ</t>
    </rPh>
    <rPh sb="76" eb="78">
      <t>ジゾク</t>
    </rPh>
    <rPh sb="78" eb="80">
      <t>カノウ</t>
    </rPh>
    <rPh sb="81" eb="83">
      <t>ケイエイ</t>
    </rPh>
    <rPh sb="84" eb="85">
      <t>ム</t>
    </rPh>
    <rPh sb="87" eb="91">
      <t>ケイエイセンリャク</t>
    </rPh>
    <rPh sb="92" eb="94">
      <t>カイテイ</t>
    </rPh>
    <rPh sb="95" eb="97">
      <t>ケントウ</t>
    </rPh>
    <rPh sb="101" eb="103">
      <t>コウリツ</t>
    </rPh>
    <rPh sb="103" eb="104">
      <t>テキ</t>
    </rPh>
    <rPh sb="105" eb="107">
      <t>ジギョウ</t>
    </rPh>
    <rPh sb="107" eb="109">
      <t>ウンエイ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</si>
</sst>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0.34</c:v>
                </c:pt>
                <c:pt idx="1">
                  <c:v>0.09</c:v>
                </c:pt>
                <c:pt idx="2" formatCode="#,##0.00;&quot;△&quot;#,##0.00">
                  <c:v>0</c:v>
                </c:pt>
                <c:pt idx="3">
                  <c:v>0.05</c:v>
                </c:pt>
                <c:pt idx="4" formatCode="#,##0.00;&quot;△&quot;#,##0.00">
                  <c:v>0</c:v>
                </c:pt>
              </c:numCache>
            </c:numRef>
          </c:val>
          <c:extLst>
            <c:ext xmlns:c16="http://schemas.microsoft.com/office/drawing/2014/chart" uri="{C3380CC4-5D6E-409C-BE32-E72D297353CC}">
              <c16:uniqueId val="{00000000-A41C-45EE-9ED8-9B0A0EBE43F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A41C-45EE-9ED8-9B0A0EBE43F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60.34</c:v>
                </c:pt>
                <c:pt idx="1">
                  <c:v>57.57</c:v>
                </c:pt>
                <c:pt idx="2">
                  <c:v>61.14</c:v>
                </c:pt>
                <c:pt idx="3">
                  <c:v>69.66</c:v>
                </c:pt>
                <c:pt idx="4">
                  <c:v>70.8</c:v>
                </c:pt>
              </c:numCache>
            </c:numRef>
          </c:val>
          <c:extLst>
            <c:ext xmlns:c16="http://schemas.microsoft.com/office/drawing/2014/chart" uri="{C3380CC4-5D6E-409C-BE32-E72D297353CC}">
              <c16:uniqueId val="{00000000-50A2-40B0-A8DA-DC654108E9D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50A2-40B0-A8DA-DC654108E9D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72.11</c:v>
                </c:pt>
                <c:pt idx="1">
                  <c:v>72.739999999999995</c:v>
                </c:pt>
                <c:pt idx="2">
                  <c:v>72.73</c:v>
                </c:pt>
                <c:pt idx="3">
                  <c:v>62.16</c:v>
                </c:pt>
                <c:pt idx="4">
                  <c:v>54.66</c:v>
                </c:pt>
              </c:numCache>
            </c:numRef>
          </c:val>
          <c:extLst>
            <c:ext xmlns:c16="http://schemas.microsoft.com/office/drawing/2014/chart" uri="{C3380CC4-5D6E-409C-BE32-E72D297353CC}">
              <c16:uniqueId val="{00000000-2DC6-4C1F-919E-A408E2401DA4}"/>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2DC6-4C1F-919E-A408E2401DA4}"/>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53.87</c:v>
                </c:pt>
                <c:pt idx="1">
                  <c:v>50.27</c:v>
                </c:pt>
                <c:pt idx="2">
                  <c:v>48.7</c:v>
                </c:pt>
                <c:pt idx="3">
                  <c:v>50.78</c:v>
                </c:pt>
                <c:pt idx="4">
                  <c:v>48.04</c:v>
                </c:pt>
              </c:numCache>
            </c:numRef>
          </c:val>
          <c:extLst>
            <c:ext xmlns:c16="http://schemas.microsoft.com/office/drawing/2014/chart" uri="{C3380CC4-5D6E-409C-BE32-E72D297353CC}">
              <c16:uniqueId val="{00000000-8B75-425D-9AD0-19CCBEC8DC4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8B75-425D-9AD0-19CCBEC8DC4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98-46FD-9C06-62D7B7987B3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98-46FD-9C06-62D7B7987B3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F1-4F6E-BA40-7EDC43EDDD3B}"/>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F1-4F6E-BA40-7EDC43EDDD3B}"/>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57-400C-80BB-85F6112943C4}"/>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57-400C-80BB-85F6112943C4}"/>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AB-4625-9FDF-0F9C86D6AD6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AB-4625-9FDF-0F9C86D6AD6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2177.91</c:v>
                </c:pt>
                <c:pt idx="1">
                  <c:v>2077.4</c:v>
                </c:pt>
                <c:pt idx="2">
                  <c:v>1835.8</c:v>
                </c:pt>
                <c:pt idx="3">
                  <c:v>1631.45</c:v>
                </c:pt>
                <c:pt idx="4">
                  <c:v>1555.92</c:v>
                </c:pt>
              </c:numCache>
            </c:numRef>
          </c:val>
          <c:extLst>
            <c:ext xmlns:c16="http://schemas.microsoft.com/office/drawing/2014/chart" uri="{C3380CC4-5D6E-409C-BE32-E72D297353CC}">
              <c16:uniqueId val="{00000000-1802-4CC7-A0A6-0473D8C6B46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1802-4CC7-A0A6-0473D8C6B46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22.92</c:v>
                </c:pt>
                <c:pt idx="1">
                  <c:v>20.64</c:v>
                </c:pt>
                <c:pt idx="2">
                  <c:v>22.06</c:v>
                </c:pt>
                <c:pt idx="3">
                  <c:v>22.1</c:v>
                </c:pt>
                <c:pt idx="4">
                  <c:v>21.1</c:v>
                </c:pt>
              </c:numCache>
            </c:numRef>
          </c:val>
          <c:extLst>
            <c:ext xmlns:c16="http://schemas.microsoft.com/office/drawing/2014/chart" uri="{C3380CC4-5D6E-409C-BE32-E72D297353CC}">
              <c16:uniqueId val="{00000000-F974-4509-8D4E-EAE169737E9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F974-4509-8D4E-EAE169737E9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611.23</c:v>
                </c:pt>
                <c:pt idx="1">
                  <c:v>683</c:v>
                </c:pt>
                <c:pt idx="2">
                  <c:v>611.24</c:v>
                </c:pt>
                <c:pt idx="3">
                  <c:v>642.86</c:v>
                </c:pt>
                <c:pt idx="4">
                  <c:v>688.48</c:v>
                </c:pt>
              </c:numCache>
            </c:numRef>
          </c:val>
          <c:extLst>
            <c:ext xmlns:c16="http://schemas.microsoft.com/office/drawing/2014/chart" uri="{C3380CC4-5D6E-409C-BE32-E72D297353CC}">
              <c16:uniqueId val="{00000000-AAC3-4054-A0F8-9E81A8FB0FB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AAC3-4054-A0F8-9E81A8FB0FB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43" zoomScaleNormal="10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山梨県　甲斐市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75843</v>
      </c>
      <c r="AM8" s="67"/>
      <c r="AN8" s="67"/>
      <c r="AO8" s="67"/>
      <c r="AP8" s="67"/>
      <c r="AQ8" s="67"/>
      <c r="AR8" s="67"/>
      <c r="AS8" s="67"/>
      <c r="AT8" s="66">
        <f>データ!$S$6</f>
        <v>71.95</v>
      </c>
      <c r="AU8" s="66"/>
      <c r="AV8" s="66"/>
      <c r="AW8" s="66"/>
      <c r="AX8" s="66"/>
      <c r="AY8" s="66"/>
      <c r="AZ8" s="66"/>
      <c r="BA8" s="66"/>
      <c r="BB8" s="66">
        <f>データ!$T$6</f>
        <v>1054.1099999999999</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1.21</v>
      </c>
      <c r="Q10" s="66"/>
      <c r="R10" s="66"/>
      <c r="S10" s="66"/>
      <c r="T10" s="66"/>
      <c r="U10" s="66"/>
      <c r="V10" s="66"/>
      <c r="W10" s="67">
        <f>データ!$Q$6</f>
        <v>2310</v>
      </c>
      <c r="X10" s="67"/>
      <c r="Y10" s="67"/>
      <c r="Z10" s="67"/>
      <c r="AA10" s="67"/>
      <c r="AB10" s="67"/>
      <c r="AC10" s="67"/>
      <c r="AD10" s="2"/>
      <c r="AE10" s="2"/>
      <c r="AF10" s="2"/>
      <c r="AG10" s="2"/>
      <c r="AH10" s="2"/>
      <c r="AI10" s="2"/>
      <c r="AJ10" s="2"/>
      <c r="AK10" s="2"/>
      <c r="AL10" s="67">
        <f>データ!$U$6</f>
        <v>913</v>
      </c>
      <c r="AM10" s="67"/>
      <c r="AN10" s="67"/>
      <c r="AO10" s="67"/>
      <c r="AP10" s="67"/>
      <c r="AQ10" s="67"/>
      <c r="AR10" s="67"/>
      <c r="AS10" s="67"/>
      <c r="AT10" s="66">
        <f>データ!$V$6</f>
        <v>2</v>
      </c>
      <c r="AU10" s="66"/>
      <c r="AV10" s="66"/>
      <c r="AW10" s="66"/>
      <c r="AX10" s="66"/>
      <c r="AY10" s="66"/>
      <c r="AZ10" s="66"/>
      <c r="BA10" s="66"/>
      <c r="BB10" s="66">
        <f>データ!$W$6</f>
        <v>456.5</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114</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113</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115</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41</v>
      </c>
      <c r="O85" s="27" t="str">
        <f>データ!EN6</f>
        <v>【0.56】</v>
      </c>
    </row>
  </sheetData>
  <sheetProtection algorithmName="SHA-512" hashValue="4S9ecnXqktkz/SdVWK/BP8TeEGzoCWDpLVECDdbBa43pu7xysBFez/LFzcAE889nWUZMg+n/HlWNo/s1i7UsWA==" saltValue="AxDsaAVRetxkZuxY7Bbzz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53</v>
      </c>
      <c r="B4" s="31"/>
      <c r="C4" s="31"/>
      <c r="D4" s="31"/>
      <c r="E4" s="31"/>
      <c r="F4" s="31"/>
      <c r="G4" s="31"/>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29" t="s">
        <v>65</v>
      </c>
      <c r="B5" s="32"/>
      <c r="C5" s="32"/>
      <c r="D5" s="32"/>
      <c r="E5" s="32"/>
      <c r="F5" s="32"/>
      <c r="G5" s="32"/>
      <c r="H5" s="33" t="s">
        <v>66</v>
      </c>
      <c r="I5" s="33" t="s">
        <v>67</v>
      </c>
      <c r="J5" s="33" t="s">
        <v>68</v>
      </c>
      <c r="K5" s="33" t="s">
        <v>69</v>
      </c>
      <c r="L5" s="33" t="s">
        <v>70</v>
      </c>
      <c r="M5" s="33" t="s">
        <v>71</v>
      </c>
      <c r="N5" s="33" t="s">
        <v>72</v>
      </c>
      <c r="O5" s="33" t="s">
        <v>73</v>
      </c>
      <c r="P5" s="33" t="s">
        <v>74</v>
      </c>
      <c r="Q5" s="33" t="s">
        <v>75</v>
      </c>
      <c r="R5" s="33" t="s">
        <v>76</v>
      </c>
      <c r="S5" s="33" t="s">
        <v>77</v>
      </c>
      <c r="T5" s="33" t="s">
        <v>78</v>
      </c>
      <c r="U5" s="33" t="s">
        <v>79</v>
      </c>
      <c r="V5" s="33" t="s">
        <v>80</v>
      </c>
      <c r="W5" s="33" t="s">
        <v>81</v>
      </c>
      <c r="X5" s="33" t="s">
        <v>82</v>
      </c>
      <c r="Y5" s="33" t="s">
        <v>83</v>
      </c>
      <c r="Z5" s="33" t="s">
        <v>84</v>
      </c>
      <c r="AA5" s="33" t="s">
        <v>85</v>
      </c>
      <c r="AB5" s="33" t="s">
        <v>86</v>
      </c>
      <c r="AC5" s="33" t="s">
        <v>87</v>
      </c>
      <c r="AD5" s="33" t="s">
        <v>88</v>
      </c>
      <c r="AE5" s="33" t="s">
        <v>89</v>
      </c>
      <c r="AF5" s="33" t="s">
        <v>90</v>
      </c>
      <c r="AG5" s="33" t="s">
        <v>91</v>
      </c>
      <c r="AH5" s="33" t="s">
        <v>29</v>
      </c>
      <c r="AI5" s="33" t="s">
        <v>82</v>
      </c>
      <c r="AJ5" s="33" t="s">
        <v>83</v>
      </c>
      <c r="AK5" s="33" t="s">
        <v>84</v>
      </c>
      <c r="AL5" s="33" t="s">
        <v>85</v>
      </c>
      <c r="AM5" s="33" t="s">
        <v>86</v>
      </c>
      <c r="AN5" s="33" t="s">
        <v>87</v>
      </c>
      <c r="AO5" s="33" t="s">
        <v>88</v>
      </c>
      <c r="AP5" s="33" t="s">
        <v>89</v>
      </c>
      <c r="AQ5" s="33" t="s">
        <v>90</v>
      </c>
      <c r="AR5" s="33" t="s">
        <v>91</v>
      </c>
      <c r="AS5" s="33" t="s">
        <v>92</v>
      </c>
      <c r="AT5" s="33" t="s">
        <v>82</v>
      </c>
      <c r="AU5" s="33" t="s">
        <v>83</v>
      </c>
      <c r="AV5" s="33" t="s">
        <v>84</v>
      </c>
      <c r="AW5" s="33" t="s">
        <v>85</v>
      </c>
      <c r="AX5" s="33" t="s">
        <v>86</v>
      </c>
      <c r="AY5" s="33" t="s">
        <v>87</v>
      </c>
      <c r="AZ5" s="33" t="s">
        <v>88</v>
      </c>
      <c r="BA5" s="33" t="s">
        <v>89</v>
      </c>
      <c r="BB5" s="33" t="s">
        <v>90</v>
      </c>
      <c r="BC5" s="33" t="s">
        <v>91</v>
      </c>
      <c r="BD5" s="33" t="s">
        <v>92</v>
      </c>
      <c r="BE5" s="33" t="s">
        <v>82</v>
      </c>
      <c r="BF5" s="33" t="s">
        <v>83</v>
      </c>
      <c r="BG5" s="33" t="s">
        <v>84</v>
      </c>
      <c r="BH5" s="33" t="s">
        <v>85</v>
      </c>
      <c r="BI5" s="33" t="s">
        <v>86</v>
      </c>
      <c r="BJ5" s="33" t="s">
        <v>87</v>
      </c>
      <c r="BK5" s="33" t="s">
        <v>88</v>
      </c>
      <c r="BL5" s="33" t="s">
        <v>89</v>
      </c>
      <c r="BM5" s="33" t="s">
        <v>90</v>
      </c>
      <c r="BN5" s="33" t="s">
        <v>91</v>
      </c>
      <c r="BO5" s="33" t="s">
        <v>92</v>
      </c>
      <c r="BP5" s="33" t="s">
        <v>82</v>
      </c>
      <c r="BQ5" s="33" t="s">
        <v>83</v>
      </c>
      <c r="BR5" s="33" t="s">
        <v>84</v>
      </c>
      <c r="BS5" s="33" t="s">
        <v>85</v>
      </c>
      <c r="BT5" s="33" t="s">
        <v>86</v>
      </c>
      <c r="BU5" s="33" t="s">
        <v>87</v>
      </c>
      <c r="BV5" s="33" t="s">
        <v>88</v>
      </c>
      <c r="BW5" s="33" t="s">
        <v>89</v>
      </c>
      <c r="BX5" s="33" t="s">
        <v>90</v>
      </c>
      <c r="BY5" s="33" t="s">
        <v>91</v>
      </c>
      <c r="BZ5" s="33" t="s">
        <v>92</v>
      </c>
      <c r="CA5" s="33" t="s">
        <v>82</v>
      </c>
      <c r="CB5" s="33" t="s">
        <v>83</v>
      </c>
      <c r="CC5" s="33" t="s">
        <v>84</v>
      </c>
      <c r="CD5" s="33" t="s">
        <v>85</v>
      </c>
      <c r="CE5" s="33" t="s">
        <v>86</v>
      </c>
      <c r="CF5" s="33" t="s">
        <v>87</v>
      </c>
      <c r="CG5" s="33" t="s">
        <v>88</v>
      </c>
      <c r="CH5" s="33" t="s">
        <v>89</v>
      </c>
      <c r="CI5" s="33" t="s">
        <v>90</v>
      </c>
      <c r="CJ5" s="33" t="s">
        <v>91</v>
      </c>
      <c r="CK5" s="33" t="s">
        <v>92</v>
      </c>
      <c r="CL5" s="33" t="s">
        <v>82</v>
      </c>
      <c r="CM5" s="33" t="s">
        <v>83</v>
      </c>
      <c r="CN5" s="33" t="s">
        <v>84</v>
      </c>
      <c r="CO5" s="33" t="s">
        <v>85</v>
      </c>
      <c r="CP5" s="33" t="s">
        <v>86</v>
      </c>
      <c r="CQ5" s="33" t="s">
        <v>87</v>
      </c>
      <c r="CR5" s="33" t="s">
        <v>88</v>
      </c>
      <c r="CS5" s="33" t="s">
        <v>89</v>
      </c>
      <c r="CT5" s="33" t="s">
        <v>90</v>
      </c>
      <c r="CU5" s="33" t="s">
        <v>91</v>
      </c>
      <c r="CV5" s="33" t="s">
        <v>92</v>
      </c>
      <c r="CW5" s="33" t="s">
        <v>82</v>
      </c>
      <c r="CX5" s="33" t="s">
        <v>83</v>
      </c>
      <c r="CY5" s="33" t="s">
        <v>84</v>
      </c>
      <c r="CZ5" s="33" t="s">
        <v>85</v>
      </c>
      <c r="DA5" s="33" t="s">
        <v>86</v>
      </c>
      <c r="DB5" s="33" t="s">
        <v>87</v>
      </c>
      <c r="DC5" s="33" t="s">
        <v>88</v>
      </c>
      <c r="DD5" s="33" t="s">
        <v>89</v>
      </c>
      <c r="DE5" s="33" t="s">
        <v>90</v>
      </c>
      <c r="DF5" s="33" t="s">
        <v>91</v>
      </c>
      <c r="DG5" s="33" t="s">
        <v>92</v>
      </c>
      <c r="DH5" s="33" t="s">
        <v>82</v>
      </c>
      <c r="DI5" s="33" t="s">
        <v>83</v>
      </c>
      <c r="DJ5" s="33" t="s">
        <v>84</v>
      </c>
      <c r="DK5" s="33" t="s">
        <v>85</v>
      </c>
      <c r="DL5" s="33" t="s">
        <v>86</v>
      </c>
      <c r="DM5" s="33" t="s">
        <v>87</v>
      </c>
      <c r="DN5" s="33" t="s">
        <v>88</v>
      </c>
      <c r="DO5" s="33" t="s">
        <v>89</v>
      </c>
      <c r="DP5" s="33" t="s">
        <v>90</v>
      </c>
      <c r="DQ5" s="33" t="s">
        <v>91</v>
      </c>
      <c r="DR5" s="33" t="s">
        <v>92</v>
      </c>
      <c r="DS5" s="33" t="s">
        <v>82</v>
      </c>
      <c r="DT5" s="33" t="s">
        <v>83</v>
      </c>
      <c r="DU5" s="33" t="s">
        <v>84</v>
      </c>
      <c r="DV5" s="33" t="s">
        <v>85</v>
      </c>
      <c r="DW5" s="33" t="s">
        <v>86</v>
      </c>
      <c r="DX5" s="33" t="s">
        <v>87</v>
      </c>
      <c r="DY5" s="33" t="s">
        <v>88</v>
      </c>
      <c r="DZ5" s="33" t="s">
        <v>89</v>
      </c>
      <c r="EA5" s="33" t="s">
        <v>90</v>
      </c>
      <c r="EB5" s="33" t="s">
        <v>91</v>
      </c>
      <c r="EC5" s="33" t="s">
        <v>92</v>
      </c>
      <c r="ED5" s="33" t="s">
        <v>82</v>
      </c>
      <c r="EE5" s="33" t="s">
        <v>83</v>
      </c>
      <c r="EF5" s="33" t="s">
        <v>84</v>
      </c>
      <c r="EG5" s="33" t="s">
        <v>85</v>
      </c>
      <c r="EH5" s="33" t="s">
        <v>86</v>
      </c>
      <c r="EI5" s="33" t="s">
        <v>87</v>
      </c>
      <c r="EJ5" s="33" t="s">
        <v>88</v>
      </c>
      <c r="EK5" s="33" t="s">
        <v>89</v>
      </c>
      <c r="EL5" s="33" t="s">
        <v>90</v>
      </c>
      <c r="EM5" s="33" t="s">
        <v>91</v>
      </c>
      <c r="EN5" s="33" t="s">
        <v>92</v>
      </c>
    </row>
    <row r="6" spans="1:144" s="37" customFormat="1" x14ac:dyDescent="0.15">
      <c r="A6" s="29" t="s">
        <v>93</v>
      </c>
      <c r="B6" s="34">
        <f>B7</f>
        <v>2019</v>
      </c>
      <c r="C6" s="34">
        <f t="shared" ref="C6:W6" si="3">C7</f>
        <v>192104</v>
      </c>
      <c r="D6" s="34">
        <f t="shared" si="3"/>
        <v>47</v>
      </c>
      <c r="E6" s="34">
        <f t="shared" si="3"/>
        <v>1</v>
      </c>
      <c r="F6" s="34">
        <f t="shared" si="3"/>
        <v>0</v>
      </c>
      <c r="G6" s="34">
        <f t="shared" si="3"/>
        <v>0</v>
      </c>
      <c r="H6" s="34" t="str">
        <f t="shared" si="3"/>
        <v>山梨県　甲斐市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1.21</v>
      </c>
      <c r="Q6" s="35">
        <f t="shared" si="3"/>
        <v>2310</v>
      </c>
      <c r="R6" s="35">
        <f t="shared" si="3"/>
        <v>75843</v>
      </c>
      <c r="S6" s="35">
        <f t="shared" si="3"/>
        <v>71.95</v>
      </c>
      <c r="T6" s="35">
        <f t="shared" si="3"/>
        <v>1054.1099999999999</v>
      </c>
      <c r="U6" s="35">
        <f t="shared" si="3"/>
        <v>913</v>
      </c>
      <c r="V6" s="35">
        <f t="shared" si="3"/>
        <v>2</v>
      </c>
      <c r="W6" s="35">
        <f t="shared" si="3"/>
        <v>456.5</v>
      </c>
      <c r="X6" s="36">
        <f>IF(X7="",NA(),X7)</f>
        <v>53.87</v>
      </c>
      <c r="Y6" s="36">
        <f t="shared" ref="Y6:AG6" si="4">IF(Y7="",NA(),Y7)</f>
        <v>50.27</v>
      </c>
      <c r="Z6" s="36">
        <f t="shared" si="4"/>
        <v>48.7</v>
      </c>
      <c r="AA6" s="36">
        <f t="shared" si="4"/>
        <v>50.78</v>
      </c>
      <c r="AB6" s="36">
        <f t="shared" si="4"/>
        <v>48.04</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2177.91</v>
      </c>
      <c r="BF6" s="36">
        <f t="shared" ref="BF6:BN6" si="7">IF(BF7="",NA(),BF7)</f>
        <v>2077.4</v>
      </c>
      <c r="BG6" s="36">
        <f t="shared" si="7"/>
        <v>1835.8</v>
      </c>
      <c r="BH6" s="36">
        <f t="shared" si="7"/>
        <v>1631.45</v>
      </c>
      <c r="BI6" s="36">
        <f t="shared" si="7"/>
        <v>1555.92</v>
      </c>
      <c r="BJ6" s="36">
        <f t="shared" si="7"/>
        <v>1510.14</v>
      </c>
      <c r="BK6" s="36">
        <f t="shared" si="7"/>
        <v>1595.62</v>
      </c>
      <c r="BL6" s="36">
        <f t="shared" si="7"/>
        <v>1302.33</v>
      </c>
      <c r="BM6" s="36">
        <f t="shared" si="7"/>
        <v>1274.21</v>
      </c>
      <c r="BN6" s="36">
        <f t="shared" si="7"/>
        <v>1183.92</v>
      </c>
      <c r="BO6" s="35" t="str">
        <f>IF(BO7="","",IF(BO7="-","【-】","【"&amp;SUBSTITUTE(TEXT(BO7,"#,##0.00"),"-","△")&amp;"】"))</f>
        <v>【1,084.05】</v>
      </c>
      <c r="BP6" s="36">
        <f>IF(BP7="",NA(),BP7)</f>
        <v>22.92</v>
      </c>
      <c r="BQ6" s="36">
        <f t="shared" ref="BQ6:BY6" si="8">IF(BQ7="",NA(),BQ7)</f>
        <v>20.64</v>
      </c>
      <c r="BR6" s="36">
        <f t="shared" si="8"/>
        <v>22.06</v>
      </c>
      <c r="BS6" s="36">
        <f t="shared" si="8"/>
        <v>22.1</v>
      </c>
      <c r="BT6" s="36">
        <f t="shared" si="8"/>
        <v>21.1</v>
      </c>
      <c r="BU6" s="36">
        <f t="shared" si="8"/>
        <v>22.67</v>
      </c>
      <c r="BV6" s="36">
        <f t="shared" si="8"/>
        <v>37.92</v>
      </c>
      <c r="BW6" s="36">
        <f t="shared" si="8"/>
        <v>40.89</v>
      </c>
      <c r="BX6" s="36">
        <f t="shared" si="8"/>
        <v>41.25</v>
      </c>
      <c r="BY6" s="36">
        <f t="shared" si="8"/>
        <v>42.5</v>
      </c>
      <c r="BZ6" s="35" t="str">
        <f>IF(BZ7="","",IF(BZ7="-","【-】","【"&amp;SUBSTITUTE(TEXT(BZ7,"#,##0.00"),"-","△")&amp;"】"))</f>
        <v>【53.46】</v>
      </c>
      <c r="CA6" s="36">
        <f>IF(CA7="",NA(),CA7)</f>
        <v>611.23</v>
      </c>
      <c r="CB6" s="36">
        <f t="shared" ref="CB6:CJ6" si="9">IF(CB7="",NA(),CB7)</f>
        <v>683</v>
      </c>
      <c r="CC6" s="36">
        <f t="shared" si="9"/>
        <v>611.24</v>
      </c>
      <c r="CD6" s="36">
        <f t="shared" si="9"/>
        <v>642.86</v>
      </c>
      <c r="CE6" s="36">
        <f t="shared" si="9"/>
        <v>688.48</v>
      </c>
      <c r="CF6" s="36">
        <f t="shared" si="9"/>
        <v>789.62</v>
      </c>
      <c r="CG6" s="36">
        <f t="shared" si="9"/>
        <v>423.18</v>
      </c>
      <c r="CH6" s="36">
        <f t="shared" si="9"/>
        <v>383.2</v>
      </c>
      <c r="CI6" s="36">
        <f t="shared" si="9"/>
        <v>383.25</v>
      </c>
      <c r="CJ6" s="36">
        <f t="shared" si="9"/>
        <v>377.72</v>
      </c>
      <c r="CK6" s="35" t="str">
        <f>IF(CK7="","",IF(CK7="-","【-】","【"&amp;SUBSTITUTE(TEXT(CK7,"#,##0.00"),"-","△")&amp;"】"))</f>
        <v>【300.47】</v>
      </c>
      <c r="CL6" s="36">
        <f>IF(CL7="",NA(),CL7)</f>
        <v>60.34</v>
      </c>
      <c r="CM6" s="36">
        <f t="shared" ref="CM6:CU6" si="10">IF(CM7="",NA(),CM7)</f>
        <v>57.57</v>
      </c>
      <c r="CN6" s="36">
        <f t="shared" si="10"/>
        <v>61.14</v>
      </c>
      <c r="CO6" s="36">
        <f t="shared" si="10"/>
        <v>69.66</v>
      </c>
      <c r="CP6" s="36">
        <f t="shared" si="10"/>
        <v>70.8</v>
      </c>
      <c r="CQ6" s="36">
        <f t="shared" si="10"/>
        <v>48.7</v>
      </c>
      <c r="CR6" s="36">
        <f t="shared" si="10"/>
        <v>46.9</v>
      </c>
      <c r="CS6" s="36">
        <f t="shared" si="10"/>
        <v>47.95</v>
      </c>
      <c r="CT6" s="36">
        <f t="shared" si="10"/>
        <v>48.26</v>
      </c>
      <c r="CU6" s="36">
        <f t="shared" si="10"/>
        <v>48.01</v>
      </c>
      <c r="CV6" s="35" t="str">
        <f>IF(CV7="","",IF(CV7="-","【-】","【"&amp;SUBSTITUTE(TEXT(CV7,"#,##0.00"),"-","△")&amp;"】"))</f>
        <v>【54.90】</v>
      </c>
      <c r="CW6" s="36">
        <f>IF(CW7="",NA(),CW7)</f>
        <v>72.11</v>
      </c>
      <c r="CX6" s="36">
        <f t="shared" ref="CX6:DF6" si="11">IF(CX7="",NA(),CX7)</f>
        <v>72.739999999999995</v>
      </c>
      <c r="CY6" s="36">
        <f t="shared" si="11"/>
        <v>72.73</v>
      </c>
      <c r="CZ6" s="36">
        <f t="shared" si="11"/>
        <v>62.16</v>
      </c>
      <c r="DA6" s="36">
        <f t="shared" si="11"/>
        <v>54.66</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0.34</v>
      </c>
      <c r="EE6" s="36">
        <f t="shared" ref="EE6:EM6" si="14">IF(EE7="",NA(),EE7)</f>
        <v>0.09</v>
      </c>
      <c r="EF6" s="35">
        <f t="shared" si="14"/>
        <v>0</v>
      </c>
      <c r="EG6" s="36">
        <f t="shared" si="14"/>
        <v>0.05</v>
      </c>
      <c r="EH6" s="35">
        <f t="shared" si="14"/>
        <v>0</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192104</v>
      </c>
      <c r="D7" s="38">
        <v>47</v>
      </c>
      <c r="E7" s="38">
        <v>1</v>
      </c>
      <c r="F7" s="38">
        <v>0</v>
      </c>
      <c r="G7" s="38">
        <v>0</v>
      </c>
      <c r="H7" s="38" t="s">
        <v>94</v>
      </c>
      <c r="I7" s="38" t="s">
        <v>95</v>
      </c>
      <c r="J7" s="38" t="s">
        <v>96</v>
      </c>
      <c r="K7" s="38" t="s">
        <v>97</v>
      </c>
      <c r="L7" s="38" t="s">
        <v>98</v>
      </c>
      <c r="M7" s="38" t="s">
        <v>99</v>
      </c>
      <c r="N7" s="39" t="s">
        <v>100</v>
      </c>
      <c r="O7" s="39" t="s">
        <v>101</v>
      </c>
      <c r="P7" s="39">
        <v>1.21</v>
      </c>
      <c r="Q7" s="39">
        <v>2310</v>
      </c>
      <c r="R7" s="39">
        <v>75843</v>
      </c>
      <c r="S7" s="39">
        <v>71.95</v>
      </c>
      <c r="T7" s="39">
        <v>1054.1099999999999</v>
      </c>
      <c r="U7" s="39">
        <v>913</v>
      </c>
      <c r="V7" s="39">
        <v>2</v>
      </c>
      <c r="W7" s="39">
        <v>456.5</v>
      </c>
      <c r="X7" s="39">
        <v>53.87</v>
      </c>
      <c r="Y7" s="39">
        <v>50.27</v>
      </c>
      <c r="Z7" s="39">
        <v>48.7</v>
      </c>
      <c r="AA7" s="39">
        <v>50.78</v>
      </c>
      <c r="AB7" s="39">
        <v>48.04</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2177.91</v>
      </c>
      <c r="BF7" s="39">
        <v>2077.4</v>
      </c>
      <c r="BG7" s="39">
        <v>1835.8</v>
      </c>
      <c r="BH7" s="39">
        <v>1631.45</v>
      </c>
      <c r="BI7" s="39">
        <v>1555.92</v>
      </c>
      <c r="BJ7" s="39">
        <v>1510.14</v>
      </c>
      <c r="BK7" s="39">
        <v>1595.62</v>
      </c>
      <c r="BL7" s="39">
        <v>1302.33</v>
      </c>
      <c r="BM7" s="39">
        <v>1274.21</v>
      </c>
      <c r="BN7" s="39">
        <v>1183.92</v>
      </c>
      <c r="BO7" s="39">
        <v>1084.05</v>
      </c>
      <c r="BP7" s="39">
        <v>22.92</v>
      </c>
      <c r="BQ7" s="39">
        <v>20.64</v>
      </c>
      <c r="BR7" s="39">
        <v>22.06</v>
      </c>
      <c r="BS7" s="39">
        <v>22.1</v>
      </c>
      <c r="BT7" s="39">
        <v>21.1</v>
      </c>
      <c r="BU7" s="39">
        <v>22.67</v>
      </c>
      <c r="BV7" s="39">
        <v>37.92</v>
      </c>
      <c r="BW7" s="39">
        <v>40.89</v>
      </c>
      <c r="BX7" s="39">
        <v>41.25</v>
      </c>
      <c r="BY7" s="39">
        <v>42.5</v>
      </c>
      <c r="BZ7" s="39">
        <v>53.46</v>
      </c>
      <c r="CA7" s="39">
        <v>611.23</v>
      </c>
      <c r="CB7" s="39">
        <v>683</v>
      </c>
      <c r="CC7" s="39">
        <v>611.24</v>
      </c>
      <c r="CD7" s="39">
        <v>642.86</v>
      </c>
      <c r="CE7" s="39">
        <v>688.48</v>
      </c>
      <c r="CF7" s="39">
        <v>789.62</v>
      </c>
      <c r="CG7" s="39">
        <v>423.18</v>
      </c>
      <c r="CH7" s="39">
        <v>383.2</v>
      </c>
      <c r="CI7" s="39">
        <v>383.25</v>
      </c>
      <c r="CJ7" s="39">
        <v>377.72</v>
      </c>
      <c r="CK7" s="39">
        <v>300.47000000000003</v>
      </c>
      <c r="CL7" s="39">
        <v>60.34</v>
      </c>
      <c r="CM7" s="39">
        <v>57.57</v>
      </c>
      <c r="CN7" s="39">
        <v>61.14</v>
      </c>
      <c r="CO7" s="39">
        <v>69.66</v>
      </c>
      <c r="CP7" s="39">
        <v>70.8</v>
      </c>
      <c r="CQ7" s="39">
        <v>48.7</v>
      </c>
      <c r="CR7" s="39">
        <v>46.9</v>
      </c>
      <c r="CS7" s="39">
        <v>47.95</v>
      </c>
      <c r="CT7" s="39">
        <v>48.26</v>
      </c>
      <c r="CU7" s="39">
        <v>48.01</v>
      </c>
      <c r="CV7" s="39">
        <v>54.9</v>
      </c>
      <c r="CW7" s="39">
        <v>72.11</v>
      </c>
      <c r="CX7" s="39">
        <v>72.739999999999995</v>
      </c>
      <c r="CY7" s="39">
        <v>72.73</v>
      </c>
      <c r="CZ7" s="39">
        <v>62.16</v>
      </c>
      <c r="DA7" s="39">
        <v>54.66</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0.34</v>
      </c>
      <c r="EE7" s="39">
        <v>0.09</v>
      </c>
      <c r="EF7" s="39">
        <v>0</v>
      </c>
      <c r="EG7" s="39">
        <v>0.05</v>
      </c>
      <c r="EH7" s="39">
        <v>0</v>
      </c>
      <c r="EI7" s="39">
        <v>1.26</v>
      </c>
      <c r="EJ7" s="39">
        <v>0.78</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102</v>
      </c>
      <c r="C9" s="41" t="s">
        <v>103</v>
      </c>
      <c r="D9" s="41" t="s">
        <v>104</v>
      </c>
      <c r="E9" s="41" t="s">
        <v>105</v>
      </c>
      <c r="F9" s="41" t="s">
        <v>106</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107</v>
      </c>
    </row>
    <row r="12" spans="1:144" x14ac:dyDescent="0.15">
      <c r="B12">
        <v>1</v>
      </c>
      <c r="C12">
        <v>1</v>
      </c>
      <c r="D12">
        <v>1</v>
      </c>
      <c r="E12">
        <v>1</v>
      </c>
      <c r="F12">
        <v>1</v>
      </c>
      <c r="G12" t="s">
        <v>108</v>
      </c>
    </row>
    <row r="13" spans="1:144" x14ac:dyDescent="0.15">
      <c r="B13" t="s">
        <v>109</v>
      </c>
      <c r="C13" t="s">
        <v>110</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小澤裕一</cp:lastModifiedBy>
  <cp:lastPrinted>2021-01-25T06:55:47Z</cp:lastPrinted>
  <dcterms:created xsi:type="dcterms:W3CDTF">2020-12-04T02:20:13Z</dcterms:created>
  <dcterms:modified xsi:type="dcterms:W3CDTF">2021-01-26T06:57:36Z</dcterms:modified>
  <cp:category/>
</cp:coreProperties>
</file>