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非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Q10" i="4" s="1"/>
  <c r="T6" i="5"/>
  <c r="S6" i="5"/>
  <c r="AY8" i="4" s="1"/>
  <c r="R6" i="5"/>
  <c r="AQ8" i="4" s="1"/>
  <c r="Q6" i="5"/>
  <c r="P6" i="5"/>
  <c r="Z10" i="4" s="1"/>
  <c r="O6" i="5"/>
  <c r="N6" i="5"/>
  <c r="M6" i="5"/>
  <c r="L6" i="5"/>
  <c r="K6" i="5"/>
  <c r="R8" i="4" s="1"/>
  <c r="J6" i="5"/>
  <c r="I6" i="5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I10" i="4"/>
  <c r="R10" i="4"/>
  <c r="J10" i="4"/>
  <c r="B10" i="4"/>
  <c r="AI8" i="4"/>
  <c r="Z8" i="4"/>
  <c r="J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<sst xmlns="http://schemas.openxmlformats.org/spreadsheetml/2006/main" count="218" uniqueCount="108">
  <si>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</si>
  <si>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</si>
  <si>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</si>
  <si>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</si>
  <si>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</si>
  <si>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</si>
  <si>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</si>
  <si>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</si>
  <si>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</si>
  <si>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</si>
  <si>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</si>
  <si>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</si>
  <si>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</si>
  <si>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</si>
  <si>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</si>
  <si>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</si>
  <si>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</si>
  <si>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</si>
  <si>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</si>
  <si>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</si>
  <si>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</si>
  <si>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</si>
  <si>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</si>
  <si>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</si>
  <si>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</si>
  <si>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</si>
  <si>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</si>
  <si>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</si>
  <si>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</si>
  <si>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</si>
  <si>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</si>
  <si>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</si>
  <si>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</si>
  <si>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</si>
  <si>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</si>
  <si>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</si>
  <si>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</si>
  <si>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</si>
  <si>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</si>
  <si>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平成22年度から平成25年度における各指標の類似団体平均値は、当時の事業数を基に算出していますが、管路更新率については、平成26年度の事業数を基に類似団体平均値を算出しています。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</si>
  <si>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</si>
  <si>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</si>
  <si>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</si>
  <si>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</si>
  <si>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</si>
  <si>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</si>
  <si>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</si>
  <si>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</si>
  <si>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</si>
  <si>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</si>
  <si>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</si>
  <si>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</si>
  <si>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</si>
  <si>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</si>
  <si>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</si>
  <si>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</si>
  <si>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</si>
  <si>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</si>
  <si>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</si>
  <si>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</si>
  <si>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</si>
  <si>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</si>
  <si>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</si>
  <si>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</si>
  <si>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</si>
  <si>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</si>
  <si>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</si>
  <si>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</si>
  <si>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</si>
  <si>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</si>
  <si>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</si>
  <si>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</si>
  <si>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</si>
  <si>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</si>
  <si>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</si>
  <si>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</si>
  <si>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</si>
  <si>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</si>
  <si>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</si>
  <si>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</si>
  <si>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</si>
  <si>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</si>
  <si>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</si>
  <si>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</si>
  <si>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</si>
  <si>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</si>
  <si>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</si>
  <si>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</si>
  <si>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</si>
  <si>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</si>
  <si>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</si>
  <si>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</si>
  <si>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</si>
  <si>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山梨県　甲斐市</t>
  </si>
  <si>
    <t>法非適用</t>
  </si>
  <si>
    <t>水道事業</t>
  </si>
  <si>
    <t>簡易水道事業</t>
  </si>
  <si>
    <t>D4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</si>
  <si>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</si>
  <si>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</si>
  <si>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</si>
  <si>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</si>
  <si>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</si>
  <si>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</si>
  <si>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</si>
  <si>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施設の更新計画に基づき順次更新等行い、安全・安心な水の供給に努めていく。</t>
    <rPh sb="0" eb="2">
      <t>シセツ</t>
    </rPh>
    <rPh sb="3" eb="5">
      <t>コウシン</t>
    </rPh>
    <rPh sb="5" eb="7">
      <t>ケイカク</t>
    </rPh>
    <rPh sb="8" eb="9">
      <t>モト</t>
    </rPh>
    <rPh sb="11" eb="13">
      <t>ジュンジ</t>
    </rPh>
    <rPh sb="13" eb="15">
      <t>コウシン</t>
    </rPh>
    <rPh sb="15" eb="16">
      <t>トウ</t>
    </rPh>
    <rPh sb="16" eb="17">
      <t>オコナ</t>
    </rPh>
    <rPh sb="19" eb="21">
      <t>アンゼン</t>
    </rPh>
    <rPh sb="22" eb="24">
      <t>アンシン</t>
    </rPh>
    <rPh sb="25" eb="26">
      <t>ミズ</t>
    </rPh>
    <rPh sb="27" eb="29">
      <t>キョウキュウ</t>
    </rPh>
    <rPh sb="30" eb="31">
      <t>ツト</t>
    </rPh>
    <phoneticPr fontId="4"/>
  </si>
  <si>
    <t>[収益的収支比率]
平成26年度は前年度に比べ、0.81ポイント上回っているが、平均値と比べると15.81ポイント下回っている。簡易水道給水区域については、定住人口が少ないうえに少子・高齢化などにより人口の増加が見込まれず、一般会計からの繰入金に頼わざるを得ない状況である。
[企業債残高対給水収益比率]
清川簡易水道事業の整備として多額の地方債の発行を行い、地域の要望に対応してきたことから、類似団体平均を上回っている。平成22年度に低利子債への借り換えを行い、今後は市債発行の抑制に努めていく。
[料金回収率]
平成26年度は前年度に比べ、0.8ポイント下回っており、平均値と比べても0.79ポイントわずかではあるが下回っている。今後は更に料金回収率が向上するよう努めていく。
[給水原価]
平成26年度は前年度に比べ、46.65ポイント上回っているが平均値と比べると155.81ポイント下回っており、今後もより一層のコスト削減を図っていく。
[施設利用率]
平成26年度は前年度に比べ、7.05ポイント上回っており、平均値と比べても32.02ポイント上回っている。今後も適正な維持管理に努めていく。
[有収率]
平成26年度は前年度に比べ、7.27ポイント下回っており、平均値と比べても17ポイント下回っている。今後は漏水調査を実施し、有収率の向上を図っていく。</t>
    <rPh sb="1" eb="3">
      <t>シュウエキ</t>
    </rPh>
    <rPh sb="3" eb="4">
      <t>テキ</t>
    </rPh>
    <rPh sb="4" eb="6">
      <t>シュウシ</t>
    </rPh>
    <rPh sb="6" eb="8">
      <t>ヒリツ</t>
    </rPh>
    <rPh sb="10" eb="12">
      <t>ヘイセイ</t>
    </rPh>
    <rPh sb="14" eb="16">
      <t>ネンド</t>
    </rPh>
    <rPh sb="17" eb="19">
      <t>ゼンネン</t>
    </rPh>
    <rPh sb="19" eb="20">
      <t>ド</t>
    </rPh>
    <rPh sb="21" eb="22">
      <t>クラ</t>
    </rPh>
    <rPh sb="40" eb="42">
      <t>ヘイキン</t>
    </rPh>
    <rPh sb="42" eb="43">
      <t>チ</t>
    </rPh>
    <rPh sb="44" eb="45">
      <t>クラ</t>
    </rPh>
    <rPh sb="57" eb="59">
      <t>シタマワ</t>
    </rPh>
    <rPh sb="78" eb="80">
      <t>テイジュウ</t>
    </rPh>
    <rPh sb="80" eb="82">
      <t>ジンコウ</t>
    </rPh>
    <rPh sb="83" eb="84">
      <t>スク</t>
    </rPh>
    <rPh sb="112" eb="114">
      <t>イッパン</t>
    </rPh>
    <rPh sb="114" eb="116">
      <t>カイケイ</t>
    </rPh>
    <rPh sb="119" eb="121">
      <t>クリイレ</t>
    </rPh>
    <rPh sb="121" eb="122">
      <t>キン</t>
    </rPh>
    <rPh sb="123" eb="124">
      <t>タヨ</t>
    </rPh>
    <rPh sb="128" eb="129">
      <t>エ</t>
    </rPh>
    <rPh sb="131" eb="133">
      <t>ジョウキョウ</t>
    </rPh>
    <rPh sb="139" eb="141">
      <t>キギョウ</t>
    </rPh>
    <rPh sb="141" eb="142">
      <t>サイ</t>
    </rPh>
    <rPh sb="142" eb="143">
      <t>ザン</t>
    </rPh>
    <rPh sb="143" eb="144">
      <t>ダカ</t>
    </rPh>
    <rPh sb="144" eb="145">
      <t>タイ</t>
    </rPh>
    <rPh sb="145" eb="147">
      <t>キュウスイ</t>
    </rPh>
    <rPh sb="147" eb="149">
      <t>シュウエキ</t>
    </rPh>
    <rPh sb="149" eb="151">
      <t>ヒリツ</t>
    </rPh>
    <rPh sb="153" eb="155">
      <t>キヨカワ</t>
    </rPh>
    <rPh sb="155" eb="157">
      <t>カンイ</t>
    </rPh>
    <rPh sb="157" eb="159">
      <t>スイドウ</t>
    </rPh>
    <rPh sb="159" eb="161">
      <t>ジギョウ</t>
    </rPh>
    <rPh sb="162" eb="164">
      <t>セイビ</t>
    </rPh>
    <rPh sb="167" eb="169">
      <t>タガク</t>
    </rPh>
    <rPh sb="170" eb="173">
      <t>チホウサイ</t>
    </rPh>
    <rPh sb="174" eb="176">
      <t>ハッコウ</t>
    </rPh>
    <rPh sb="177" eb="178">
      <t>オコナ</t>
    </rPh>
    <rPh sb="180" eb="182">
      <t>チイキ</t>
    </rPh>
    <rPh sb="183" eb="185">
      <t>ヨウボウ</t>
    </rPh>
    <rPh sb="186" eb="188">
      <t>タイオウ</t>
    </rPh>
    <rPh sb="197" eb="199">
      <t>ルイジ</t>
    </rPh>
    <rPh sb="199" eb="201">
      <t>ダンタイ</t>
    </rPh>
    <rPh sb="204" eb="206">
      <t>ウワマワ</t>
    </rPh>
    <rPh sb="211" eb="213">
      <t>ヘイセイ</t>
    </rPh>
    <rPh sb="215" eb="217">
      <t>ネンド</t>
    </rPh>
    <rPh sb="218" eb="219">
      <t>テイ</t>
    </rPh>
    <rPh sb="219" eb="221">
      <t>リシ</t>
    </rPh>
    <rPh sb="229" eb="230">
      <t>オコナ</t>
    </rPh>
    <rPh sb="232" eb="234">
      <t>コンゴ</t>
    </rPh>
    <rPh sb="235" eb="237">
      <t>シサイ</t>
    </rPh>
    <rPh sb="237" eb="239">
      <t>ハッコウ</t>
    </rPh>
    <rPh sb="240" eb="242">
      <t>ヨクセイ</t>
    </rPh>
    <rPh sb="243" eb="244">
      <t>ツト</t>
    </rPh>
    <rPh sb="251" eb="253">
      <t>リョウキン</t>
    </rPh>
    <rPh sb="253" eb="255">
      <t>カイシュウ</t>
    </rPh>
    <rPh sb="255" eb="256">
      <t>リツ</t>
    </rPh>
    <rPh sb="258" eb="260">
      <t>ヘイセイ</t>
    </rPh>
    <rPh sb="262" eb="264">
      <t>ネンド</t>
    </rPh>
    <rPh sb="265" eb="268">
      <t>ゼンネンド</t>
    </rPh>
    <rPh sb="269" eb="270">
      <t>クラ</t>
    </rPh>
    <rPh sb="279" eb="281">
      <t>シタマワ</t>
    </rPh>
    <rPh sb="286" eb="289">
      <t>ヘイキンチ</t>
    </rPh>
    <rPh sb="290" eb="291">
      <t>クラ</t>
    </rPh>
    <rPh sb="310" eb="311">
      <t>シタ</t>
    </rPh>
    <rPh sb="311" eb="312">
      <t>マワ</t>
    </rPh>
    <rPh sb="317" eb="319">
      <t>コンゴ</t>
    </rPh>
    <rPh sb="320" eb="321">
      <t>サラ</t>
    </rPh>
    <rPh sb="322" eb="324">
      <t>リョウキン</t>
    </rPh>
    <rPh sb="324" eb="326">
      <t>カイシュウ</t>
    </rPh>
    <rPh sb="326" eb="327">
      <t>リツ</t>
    </rPh>
    <rPh sb="328" eb="330">
      <t>コウジョウ</t>
    </rPh>
    <rPh sb="334" eb="335">
      <t>ツト</t>
    </rPh>
    <rPh sb="342" eb="344">
      <t>キュウスイ</t>
    </rPh>
    <rPh sb="344" eb="346">
      <t>ゲンカ</t>
    </rPh>
    <rPh sb="371" eb="373">
      <t>ウワマワ</t>
    </rPh>
    <rPh sb="378" eb="381">
      <t>ヘイキンチ</t>
    </rPh>
    <rPh sb="382" eb="383">
      <t>クラ</t>
    </rPh>
    <rPh sb="396" eb="398">
      <t>シタマワ</t>
    </rPh>
    <rPh sb="425" eb="427">
      <t>シセツ</t>
    </rPh>
    <rPh sb="427" eb="430">
      <t>リヨウリツ</t>
    </rPh>
    <rPh sb="454" eb="456">
      <t>ウワマワ</t>
    </rPh>
    <rPh sb="461" eb="463">
      <t>ヘイキン</t>
    </rPh>
    <rPh sb="463" eb="464">
      <t>チ</t>
    </rPh>
    <rPh sb="465" eb="466">
      <t>クラ</t>
    </rPh>
    <rPh sb="478" eb="480">
      <t>ウワマワ</t>
    </rPh>
    <rPh sb="485" eb="487">
      <t>コンゴ</t>
    </rPh>
    <rPh sb="488" eb="490">
      <t>テキセイ</t>
    </rPh>
    <rPh sb="491" eb="493">
      <t>イジ</t>
    </rPh>
    <rPh sb="493" eb="495">
      <t>カンリ</t>
    </rPh>
    <rPh sb="496" eb="497">
      <t>ツト</t>
    </rPh>
    <rPh sb="504" eb="506">
      <t>ユウシュウ</t>
    </rPh>
    <rPh sb="506" eb="507">
      <t>リツ</t>
    </rPh>
    <rPh sb="531" eb="532">
      <t>シタ</t>
    </rPh>
    <rPh sb="552" eb="553">
      <t>シタ</t>
    </rPh>
    <rPh sb="559" eb="561">
      <t>コンゴ</t>
    </rPh>
    <rPh sb="562" eb="564">
      <t>ロウスイ</t>
    </rPh>
    <rPh sb="564" eb="566">
      <t>チョウサ</t>
    </rPh>
    <rPh sb="567" eb="569">
      <t>ジッシ</t>
    </rPh>
    <rPh sb="571" eb="573">
      <t>ユウシュウ</t>
    </rPh>
    <rPh sb="573" eb="574">
      <t>リツ</t>
    </rPh>
    <rPh sb="575" eb="577">
      <t>コウジョウ</t>
    </rPh>
    <rPh sb="578" eb="579">
      <t>ハカ</t>
    </rPh>
    <phoneticPr fontId="4"/>
  </si>
  <si>
    <t xml:space="preserve">簡易水道給水区域については、定住人口が少ないうえに少子・高齢化などによって、人口の増加が今後見込めない状況です。
これに伴い、簡易水道事業の給水人口も減少が見込まれ、一人あたりの使用水量も減少し、給水量の減少が予想されます。
このため、給水収益の減少への対策が今後の課題となってくる。
</t>
    <rPh sb="0" eb="2">
      <t>カンイ</t>
    </rPh>
    <rPh sb="2" eb="4">
      <t>スイドウ</t>
    </rPh>
    <rPh sb="4" eb="6">
      <t>キュウスイ</t>
    </rPh>
    <rPh sb="6" eb="8">
      <t>クイキ</t>
    </rPh>
    <rPh sb="14" eb="16">
      <t>テイジュウ</t>
    </rPh>
    <rPh sb="16" eb="18">
      <t>ジンコウ</t>
    </rPh>
    <rPh sb="19" eb="20">
      <t>スク</t>
    </rPh>
    <rPh sb="25" eb="27">
      <t>ショウシ</t>
    </rPh>
    <rPh sb="28" eb="31">
      <t>コウレイカ</t>
    </rPh>
    <rPh sb="38" eb="40">
      <t>ジンコウ</t>
    </rPh>
    <rPh sb="41" eb="43">
      <t>ゾウカ</t>
    </rPh>
    <rPh sb="44" eb="46">
      <t>コンゴ</t>
    </rPh>
    <rPh sb="46" eb="48">
      <t>ミコ</t>
    </rPh>
    <rPh sb="51" eb="53">
      <t>ジョウキョウ</t>
    </rPh>
    <rPh sb="60" eb="61">
      <t>トモナ</t>
    </rPh>
    <rPh sb="63" eb="65">
      <t>カンイ</t>
    </rPh>
    <rPh sb="65" eb="67">
      <t>スイドウ</t>
    </rPh>
    <rPh sb="67" eb="69">
      <t>ジギョウ</t>
    </rPh>
    <rPh sb="70" eb="72">
      <t>キュウスイ</t>
    </rPh>
    <rPh sb="72" eb="74">
      <t>ジンコウ</t>
    </rPh>
    <rPh sb="75" eb="77">
      <t>ゲンショウ</t>
    </rPh>
    <rPh sb="78" eb="80">
      <t>ミコ</t>
    </rPh>
    <rPh sb="83" eb="85">
      <t>ヒトリ</t>
    </rPh>
    <rPh sb="89" eb="91">
      <t>シヨウ</t>
    </rPh>
    <rPh sb="91" eb="93">
      <t>スイリョウ</t>
    </rPh>
    <rPh sb="94" eb="96">
      <t>ゲンショウ</t>
    </rPh>
    <rPh sb="98" eb="100">
      <t>キュウスイ</t>
    </rPh>
    <rPh sb="100" eb="101">
      <t>リョウ</t>
    </rPh>
    <rPh sb="102" eb="104">
      <t>ゲンショウ</t>
    </rPh>
    <rPh sb="105" eb="107">
      <t>ヨソウ</t>
    </rPh>
    <rPh sb="118" eb="120">
      <t>キュウスイ</t>
    </rPh>
    <rPh sb="120" eb="122">
      <t>シュウエキ</t>
    </rPh>
    <rPh sb="123" eb="125">
      <t>ゲンショウ</t>
    </rPh>
    <rPh sb="127" eb="129">
      <t>タイサク</t>
    </rPh>
    <rPh sb="130" eb="132">
      <t>コンゴ</t>
    </rPh>
    <rPh sb="133" eb="135">
      <t>カダイ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</si>
</sst>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sz val="10.5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2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22" fillId="0" borderId="9" xfId="0" applyFont="1" applyBorder="1" applyAlignment="1" applyProtection="1">
      <alignment horizontal="left" vertical="top" wrapText="1"/>
      <protection locked="0"/>
    </xf>
    <xf numFmtId="0" fontId="22" fillId="0" borderId="0" xfId="0" applyFont="1" applyBorder="1" applyAlignment="1" applyProtection="1">
      <alignment horizontal="left" vertical="top" wrapText="1"/>
      <protection locked="0"/>
    </xf>
    <xf numFmtId="0" fontId="22" fillId="0" borderId="10" xfId="0" applyFont="1" applyBorder="1" applyAlignment="1" applyProtection="1">
      <alignment horizontal="left" vertical="top" wrapTex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22" fillId="0" borderId="1" xfId="0" applyFont="1" applyBorder="1" applyAlignment="1" applyProtection="1">
      <alignment horizontal="left" vertical="top" wrapText="1"/>
      <protection locked="0"/>
    </xf>
    <xf numFmtId="0" fontId="22" fillId="0" borderId="12" xfId="0" applyFont="1" applyBorder="1" applyAlignment="1" applyProtection="1">
      <alignment horizontal="left" vertical="top" wrapText="1"/>
      <protection locked="0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0.28000000000000003</c:v>
                </c:pt>
                <c:pt idx="3" formatCode="#,##0.00;&quot;△&quot;#,##0.00;&quot;-&quot;">
                  <c:v>1.35</c:v>
                </c:pt>
                <c:pt idx="4" formatCode="#,##0.00;&quot;△&quot;#,##0.00;&quot;-&quot;">
                  <c:v>0.57999999999999996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039232"/>
        <c:axId val="135053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0.5</c:v>
                </c:pt>
                <c:pt idx="1">
                  <c:v>0.61</c:v>
                </c:pt>
                <c:pt idx="2">
                  <c:v>0.37</c:v>
                </c:pt>
                <c:pt idx="3">
                  <c:v>0.7</c:v>
                </c:pt>
                <c:pt idx="4">
                  <c:v>0.91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039232"/>
        <c:axId val="135053696"/>
      </c:lineChart>
      <c:dateAx>
        <c:axId val="135039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5053696"/>
        <c:crosses val="autoZero"/>
        <c:auto val="1"/>
        <c:lblOffset val="100"/>
        <c:baseTimeUnit val="years"/>
      </c:dateAx>
      <c:valAx>
        <c:axId val="135053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5039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63.42</c:v>
                </c:pt>
                <c:pt idx="1">
                  <c:v>61.56</c:v>
                </c:pt>
                <c:pt idx="2">
                  <c:v>71.09</c:v>
                </c:pt>
                <c:pt idx="3">
                  <c:v>73.33</c:v>
                </c:pt>
                <c:pt idx="4">
                  <c:v>80.38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335168"/>
        <c:axId val="141357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51.56</c:v>
                </c:pt>
                <c:pt idx="1">
                  <c:v>50.66</c:v>
                </c:pt>
                <c:pt idx="2">
                  <c:v>51.11</c:v>
                </c:pt>
                <c:pt idx="3">
                  <c:v>50.49</c:v>
                </c:pt>
                <c:pt idx="4">
                  <c:v>48.36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35168"/>
        <c:axId val="141357824"/>
      </c:lineChart>
      <c:dateAx>
        <c:axId val="141335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1357824"/>
        <c:crosses val="autoZero"/>
        <c:auto val="1"/>
        <c:lblOffset val="100"/>
        <c:baseTimeUnit val="years"/>
      </c:dateAx>
      <c:valAx>
        <c:axId val="141357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1335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76</c:v>
                </c:pt>
                <c:pt idx="1">
                  <c:v>76</c:v>
                </c:pt>
                <c:pt idx="2">
                  <c:v>66.930000000000007</c:v>
                </c:pt>
                <c:pt idx="3">
                  <c:v>65.510000000000005</c:v>
                </c:pt>
                <c:pt idx="4">
                  <c:v>58.24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829824"/>
        <c:axId val="142844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75.58</c:v>
                </c:pt>
                <c:pt idx="1">
                  <c:v>74.13</c:v>
                </c:pt>
                <c:pt idx="2">
                  <c:v>74.16</c:v>
                </c:pt>
                <c:pt idx="3">
                  <c:v>74.209999999999994</c:v>
                </c:pt>
                <c:pt idx="4">
                  <c:v>75.239999999999995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829824"/>
        <c:axId val="142844288"/>
      </c:lineChart>
      <c:dateAx>
        <c:axId val="142829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2844288"/>
        <c:crosses val="autoZero"/>
        <c:auto val="1"/>
        <c:lblOffset val="100"/>
        <c:baseTimeUnit val="years"/>
      </c:dateAx>
      <c:valAx>
        <c:axId val="142844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2829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59.44</c:v>
                </c:pt>
                <c:pt idx="1">
                  <c:v>59.66</c:v>
                </c:pt>
                <c:pt idx="2">
                  <c:v>59.23</c:v>
                </c:pt>
                <c:pt idx="3">
                  <c:v>56.44</c:v>
                </c:pt>
                <c:pt idx="4">
                  <c:v>57.25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521600"/>
        <c:axId val="136536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71.510000000000005</c:v>
                </c:pt>
                <c:pt idx="1">
                  <c:v>68.61</c:v>
                </c:pt>
                <c:pt idx="2">
                  <c:v>70.760000000000005</c:v>
                </c:pt>
                <c:pt idx="3">
                  <c:v>71.66</c:v>
                </c:pt>
                <c:pt idx="4">
                  <c:v>73.06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521600"/>
        <c:axId val="136536064"/>
      </c:lineChart>
      <c:dateAx>
        <c:axId val="136521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6536064"/>
        <c:crosses val="autoZero"/>
        <c:auto val="1"/>
        <c:lblOffset val="100"/>
        <c:baseTimeUnit val="years"/>
      </c:dateAx>
      <c:valAx>
        <c:axId val="136536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6521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558080"/>
        <c:axId val="136560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558080"/>
        <c:axId val="136560000"/>
      </c:lineChart>
      <c:dateAx>
        <c:axId val="136558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6560000"/>
        <c:crosses val="autoZero"/>
        <c:auto val="1"/>
        <c:lblOffset val="100"/>
        <c:baseTimeUnit val="years"/>
      </c:dateAx>
      <c:valAx>
        <c:axId val="136560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6558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979008"/>
        <c:axId val="137980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979008"/>
        <c:axId val="137980928"/>
      </c:lineChart>
      <c:dateAx>
        <c:axId val="137979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7980928"/>
        <c:crosses val="autoZero"/>
        <c:auto val="1"/>
        <c:lblOffset val="100"/>
        <c:baseTimeUnit val="years"/>
      </c:dateAx>
      <c:valAx>
        <c:axId val="137980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7979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017408"/>
        <c:axId val="141173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17408"/>
        <c:axId val="141173504"/>
      </c:lineChart>
      <c:dateAx>
        <c:axId val="138017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1173504"/>
        <c:crosses val="autoZero"/>
        <c:auto val="1"/>
        <c:lblOffset val="100"/>
        <c:baseTimeUnit val="years"/>
      </c:dateAx>
      <c:valAx>
        <c:axId val="14117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8017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212288"/>
        <c:axId val="141218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2288"/>
        <c:axId val="141218560"/>
      </c:lineChart>
      <c:dateAx>
        <c:axId val="14121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1218560"/>
        <c:crosses val="autoZero"/>
        <c:auto val="1"/>
        <c:lblOffset val="100"/>
        <c:baseTimeUnit val="years"/>
      </c:dateAx>
      <c:valAx>
        <c:axId val="141218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1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3095.12</c:v>
                </c:pt>
                <c:pt idx="1">
                  <c:v>2926.44</c:v>
                </c:pt>
                <c:pt idx="2">
                  <c:v>2718.06</c:v>
                </c:pt>
                <c:pt idx="3">
                  <c:v>2513.29</c:v>
                </c:pt>
                <c:pt idx="4">
                  <c:v>2269.9299999999998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236480"/>
        <c:axId val="141255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1450.45</c:v>
                </c:pt>
                <c:pt idx="1">
                  <c:v>1442.51</c:v>
                </c:pt>
                <c:pt idx="2">
                  <c:v>1496.15</c:v>
                </c:pt>
                <c:pt idx="3">
                  <c:v>1462.56</c:v>
                </c:pt>
                <c:pt idx="4">
                  <c:v>1486.62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36480"/>
        <c:axId val="141255040"/>
      </c:lineChart>
      <c:dateAx>
        <c:axId val="141236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1255040"/>
        <c:crosses val="autoZero"/>
        <c:auto val="1"/>
        <c:lblOffset val="100"/>
        <c:baseTimeUnit val="years"/>
      </c:dateAx>
      <c:valAx>
        <c:axId val="141255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1236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23.17</c:v>
                </c:pt>
                <c:pt idx="1">
                  <c:v>23.85</c:v>
                </c:pt>
                <c:pt idx="2">
                  <c:v>23.33</c:v>
                </c:pt>
                <c:pt idx="3">
                  <c:v>24.4</c:v>
                </c:pt>
                <c:pt idx="4">
                  <c:v>23.6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289344"/>
        <c:axId val="141299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33.96</c:v>
                </c:pt>
                <c:pt idx="1">
                  <c:v>33.299999999999997</c:v>
                </c:pt>
                <c:pt idx="2">
                  <c:v>33.01</c:v>
                </c:pt>
                <c:pt idx="3">
                  <c:v>32.39</c:v>
                </c:pt>
                <c:pt idx="4">
                  <c:v>24.39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89344"/>
        <c:axId val="141299712"/>
      </c:lineChart>
      <c:dateAx>
        <c:axId val="141289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1299712"/>
        <c:crosses val="autoZero"/>
        <c:auto val="1"/>
        <c:lblOffset val="100"/>
        <c:baseTimeUnit val="years"/>
      </c:dateAx>
      <c:valAx>
        <c:axId val="141299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1289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546.80999999999995</c:v>
                </c:pt>
                <c:pt idx="1">
                  <c:v>545.4</c:v>
                </c:pt>
                <c:pt idx="2">
                  <c:v>555.96</c:v>
                </c:pt>
                <c:pt idx="3">
                  <c:v>531.72</c:v>
                </c:pt>
                <c:pt idx="4">
                  <c:v>578.37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306880"/>
        <c:axId val="141325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512.74</c:v>
                </c:pt>
                <c:pt idx="1">
                  <c:v>526.57000000000005</c:v>
                </c:pt>
                <c:pt idx="2">
                  <c:v>523.08000000000004</c:v>
                </c:pt>
                <c:pt idx="3">
                  <c:v>530.83000000000004</c:v>
                </c:pt>
                <c:pt idx="4">
                  <c:v>734.18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06880"/>
        <c:axId val="141325440"/>
      </c:lineChart>
      <c:dateAx>
        <c:axId val="141306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1325440"/>
        <c:crosses val="autoZero"/>
        <c:auto val="1"/>
        <c:lblOffset val="100"/>
        <c:baseTimeUnit val="years"/>
      </c:dateAx>
      <c:valAx>
        <c:axId val="141325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1306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5C5551-6BC5-448F-A607-3D12B8B59C7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【76.03】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A7864B-ACF3-481F-B050-61B73191253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【1,239.32】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EA00AD4-712F-48B4-8AC6-D165EE501A5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36CBBAC-41F3-4693-A3B2-EDF36D7758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【58.19】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416C90C-C1F4-4DC9-ABA9-4A5B4038DE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【476.46】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73F2C93-BBF4-47A9-AB7E-81D1582D3ED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C584A1D-6D2A-4B72-85F2-F54367919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AL7" zoomScaleNormal="100" workbookViewId="0">
      <selection activeCell="BB12" sqref="BB1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山梨県　甲斐市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3"/>
      <c r="D7" s="43"/>
      <c r="E7" s="43"/>
      <c r="F7" s="43"/>
      <c r="G7" s="43"/>
      <c r="H7" s="43"/>
      <c r="I7" s="44"/>
      <c r="J7" s="42" t="s">
        <v>2</v>
      </c>
      <c r="K7" s="43"/>
      <c r="L7" s="43"/>
      <c r="M7" s="43"/>
      <c r="N7" s="43"/>
      <c r="O7" s="43"/>
      <c r="P7" s="43"/>
      <c r="Q7" s="44"/>
      <c r="R7" s="42" t="s">
        <v>3</v>
      </c>
      <c r="S7" s="43"/>
      <c r="T7" s="43"/>
      <c r="U7" s="43"/>
      <c r="V7" s="43"/>
      <c r="W7" s="43"/>
      <c r="X7" s="43"/>
      <c r="Y7" s="44"/>
      <c r="Z7" s="42" t="s">
        <v>4</v>
      </c>
      <c r="AA7" s="43"/>
      <c r="AB7" s="43"/>
      <c r="AC7" s="43"/>
      <c r="AD7" s="43"/>
      <c r="AE7" s="43"/>
      <c r="AF7" s="43"/>
      <c r="AG7" s="44"/>
      <c r="AH7" s="3"/>
      <c r="AI7" s="42" t="s">
        <v>5</v>
      </c>
      <c r="AJ7" s="43"/>
      <c r="AK7" s="43"/>
      <c r="AL7" s="43"/>
      <c r="AM7" s="43"/>
      <c r="AN7" s="43"/>
      <c r="AO7" s="43"/>
      <c r="AP7" s="44"/>
      <c r="AQ7" s="45" t="s">
        <v>6</v>
      </c>
      <c r="AR7" s="45"/>
      <c r="AS7" s="45"/>
      <c r="AT7" s="45"/>
      <c r="AU7" s="45"/>
      <c r="AV7" s="45"/>
      <c r="AW7" s="45"/>
      <c r="AX7" s="45"/>
      <c r="AY7" s="45" t="s">
        <v>7</v>
      </c>
      <c r="AZ7" s="45"/>
      <c r="BA7" s="45"/>
      <c r="BB7" s="45"/>
      <c r="BC7" s="45"/>
      <c r="BD7" s="45"/>
      <c r="BE7" s="45"/>
      <c r="BF7" s="45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51" t="str">
        <f>データ!I6</f>
        <v>法非適用</v>
      </c>
      <c r="C8" s="52"/>
      <c r="D8" s="52"/>
      <c r="E8" s="52"/>
      <c r="F8" s="52"/>
      <c r="G8" s="52"/>
      <c r="H8" s="52"/>
      <c r="I8" s="53"/>
      <c r="J8" s="51" t="str">
        <f>データ!J6</f>
        <v>水道事業</v>
      </c>
      <c r="K8" s="52"/>
      <c r="L8" s="52"/>
      <c r="M8" s="52"/>
      <c r="N8" s="52"/>
      <c r="O8" s="52"/>
      <c r="P8" s="52"/>
      <c r="Q8" s="53"/>
      <c r="R8" s="51" t="str">
        <f>データ!K6</f>
        <v>簡易水道事業</v>
      </c>
      <c r="S8" s="52"/>
      <c r="T8" s="52"/>
      <c r="U8" s="52"/>
      <c r="V8" s="52"/>
      <c r="W8" s="52"/>
      <c r="X8" s="52"/>
      <c r="Y8" s="53"/>
      <c r="Z8" s="51" t="str">
        <f>データ!L6</f>
        <v>D4</v>
      </c>
      <c r="AA8" s="52"/>
      <c r="AB8" s="52"/>
      <c r="AC8" s="52"/>
      <c r="AD8" s="52"/>
      <c r="AE8" s="52"/>
      <c r="AF8" s="52"/>
      <c r="AG8" s="53"/>
      <c r="AH8" s="3"/>
      <c r="AI8" s="54">
        <f>データ!Q6</f>
        <v>74811</v>
      </c>
      <c r="AJ8" s="55"/>
      <c r="AK8" s="55"/>
      <c r="AL8" s="55"/>
      <c r="AM8" s="55"/>
      <c r="AN8" s="55"/>
      <c r="AO8" s="55"/>
      <c r="AP8" s="56"/>
      <c r="AQ8" s="46">
        <f>データ!R6</f>
        <v>71.95</v>
      </c>
      <c r="AR8" s="46"/>
      <c r="AS8" s="46"/>
      <c r="AT8" s="46"/>
      <c r="AU8" s="46"/>
      <c r="AV8" s="46"/>
      <c r="AW8" s="46"/>
      <c r="AX8" s="46"/>
      <c r="AY8" s="46">
        <f>データ!S6</f>
        <v>1039.76</v>
      </c>
      <c r="AZ8" s="46"/>
      <c r="BA8" s="46"/>
      <c r="BB8" s="46"/>
      <c r="BC8" s="46"/>
      <c r="BD8" s="46"/>
      <c r="BE8" s="46"/>
      <c r="BF8" s="46"/>
      <c r="BG8" s="3"/>
      <c r="BH8" s="3"/>
      <c r="BI8" s="3"/>
      <c r="BJ8" s="3"/>
      <c r="BK8" s="3"/>
      <c r="BL8" s="47" t="s">
        <v>9</v>
      </c>
      <c r="BM8" s="4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5" t="s">
        <v>11</v>
      </c>
      <c r="C9" s="45"/>
      <c r="D9" s="45"/>
      <c r="E9" s="45"/>
      <c r="F9" s="45"/>
      <c r="G9" s="45"/>
      <c r="H9" s="45"/>
      <c r="I9" s="45"/>
      <c r="J9" s="45" t="s">
        <v>12</v>
      </c>
      <c r="K9" s="45"/>
      <c r="L9" s="45"/>
      <c r="M9" s="45"/>
      <c r="N9" s="45"/>
      <c r="O9" s="45"/>
      <c r="P9" s="45"/>
      <c r="Q9" s="45"/>
      <c r="R9" s="45" t="s">
        <v>13</v>
      </c>
      <c r="S9" s="45"/>
      <c r="T9" s="45"/>
      <c r="U9" s="45"/>
      <c r="V9" s="45"/>
      <c r="W9" s="45"/>
      <c r="X9" s="45"/>
      <c r="Y9" s="45"/>
      <c r="Z9" s="45" t="s">
        <v>14</v>
      </c>
      <c r="AA9" s="45"/>
      <c r="AB9" s="45"/>
      <c r="AC9" s="45"/>
      <c r="AD9" s="45"/>
      <c r="AE9" s="45"/>
      <c r="AF9" s="45"/>
      <c r="AG9" s="45"/>
      <c r="AH9" s="3"/>
      <c r="AI9" s="45" t="s">
        <v>15</v>
      </c>
      <c r="AJ9" s="45"/>
      <c r="AK9" s="45"/>
      <c r="AL9" s="45"/>
      <c r="AM9" s="45"/>
      <c r="AN9" s="45"/>
      <c r="AO9" s="45"/>
      <c r="AP9" s="45"/>
      <c r="AQ9" s="45" t="s">
        <v>16</v>
      </c>
      <c r="AR9" s="45"/>
      <c r="AS9" s="45"/>
      <c r="AT9" s="45"/>
      <c r="AU9" s="45"/>
      <c r="AV9" s="45"/>
      <c r="AW9" s="45"/>
      <c r="AX9" s="45"/>
      <c r="AY9" s="45" t="s">
        <v>17</v>
      </c>
      <c r="AZ9" s="45"/>
      <c r="BA9" s="45"/>
      <c r="BB9" s="45"/>
      <c r="BC9" s="45"/>
      <c r="BD9" s="45"/>
      <c r="BE9" s="45"/>
      <c r="BF9" s="45"/>
      <c r="BG9" s="3"/>
      <c r="BH9" s="3"/>
      <c r="BI9" s="3"/>
      <c r="BJ9" s="3"/>
      <c r="BK9" s="3"/>
      <c r="BL9" s="49" t="s">
        <v>18</v>
      </c>
      <c r="BM9" s="5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6" t="str">
        <f>データ!M6</f>
        <v>-</v>
      </c>
      <c r="C10" s="46"/>
      <c r="D10" s="46"/>
      <c r="E10" s="46"/>
      <c r="F10" s="46"/>
      <c r="G10" s="46"/>
      <c r="H10" s="46"/>
      <c r="I10" s="46"/>
      <c r="J10" s="46" t="str">
        <f>データ!N6</f>
        <v>該当数値なし</v>
      </c>
      <c r="K10" s="46"/>
      <c r="L10" s="46"/>
      <c r="M10" s="46"/>
      <c r="N10" s="46"/>
      <c r="O10" s="46"/>
      <c r="P10" s="46"/>
      <c r="Q10" s="46"/>
      <c r="R10" s="46">
        <f>データ!O6</f>
        <v>1.47</v>
      </c>
      <c r="S10" s="46"/>
      <c r="T10" s="46"/>
      <c r="U10" s="46"/>
      <c r="V10" s="46"/>
      <c r="W10" s="46"/>
      <c r="X10" s="46"/>
      <c r="Y10" s="46"/>
      <c r="Z10" s="80">
        <f>データ!P6</f>
        <v>2268</v>
      </c>
      <c r="AA10" s="80"/>
      <c r="AB10" s="80"/>
      <c r="AC10" s="80"/>
      <c r="AD10" s="80"/>
      <c r="AE10" s="80"/>
      <c r="AF10" s="80"/>
      <c r="AG10" s="80"/>
      <c r="AH10" s="2"/>
      <c r="AI10" s="80">
        <f>データ!T6</f>
        <v>1096</v>
      </c>
      <c r="AJ10" s="80"/>
      <c r="AK10" s="80"/>
      <c r="AL10" s="80"/>
      <c r="AM10" s="80"/>
      <c r="AN10" s="80"/>
      <c r="AO10" s="80"/>
      <c r="AP10" s="80"/>
      <c r="AQ10" s="46">
        <f>データ!U6</f>
        <v>2</v>
      </c>
      <c r="AR10" s="46"/>
      <c r="AS10" s="46"/>
      <c r="AT10" s="46"/>
      <c r="AU10" s="46"/>
      <c r="AV10" s="46"/>
      <c r="AW10" s="46"/>
      <c r="AX10" s="46"/>
      <c r="AY10" s="46">
        <f>データ!V6</f>
        <v>548</v>
      </c>
      <c r="AZ10" s="46"/>
      <c r="BA10" s="46"/>
      <c r="BB10" s="46"/>
      <c r="BC10" s="46"/>
      <c r="BD10" s="46"/>
      <c r="BE10" s="46"/>
      <c r="BF10" s="46"/>
      <c r="BG10" s="3"/>
      <c r="BH10" s="3"/>
      <c r="BI10" s="3"/>
      <c r="BJ10" s="2"/>
      <c r="BK10" s="2"/>
      <c r="BL10" s="64" t="s">
        <v>20</v>
      </c>
      <c r="BM10" s="65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22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>
      <c r="A14" s="2"/>
      <c r="B14" s="68" t="s">
        <v>23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24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89" t="s">
        <v>106</v>
      </c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1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89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1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89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1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89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1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89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1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89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1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89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1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89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1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89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1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89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1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89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1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89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1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89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1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89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1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89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1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89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1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89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1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89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1"/>
    </row>
    <row r="34" spans="1:78" ht="13.5" customHeight="1">
      <c r="A34" s="2"/>
      <c r="B34" s="16"/>
      <c r="C34" s="63" t="s">
        <v>25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19"/>
      <c r="R34" s="63" t="s">
        <v>26</v>
      </c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19"/>
      <c r="AG34" s="63" t="s">
        <v>27</v>
      </c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19"/>
      <c r="AV34" s="63" t="s">
        <v>28</v>
      </c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18"/>
      <c r="BK34" s="2"/>
      <c r="BL34" s="89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1"/>
    </row>
    <row r="35" spans="1:78" ht="13.5" customHeight="1">
      <c r="A35" s="2"/>
      <c r="B35" s="16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19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19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19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18"/>
      <c r="BK35" s="2"/>
      <c r="BL35" s="89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1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89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1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89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1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89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1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89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1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89"/>
      <c r="BM40" s="90"/>
      <c r="BN40" s="90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1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89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1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89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1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89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1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92"/>
      <c r="BM44" s="93"/>
      <c r="BN44" s="93"/>
      <c r="BO44" s="93"/>
      <c r="BP44" s="93"/>
      <c r="BQ44" s="93"/>
      <c r="BR44" s="93"/>
      <c r="BS44" s="93"/>
      <c r="BT44" s="93"/>
      <c r="BU44" s="93"/>
      <c r="BV44" s="93"/>
      <c r="BW44" s="93"/>
      <c r="BX44" s="93"/>
      <c r="BY44" s="93"/>
      <c r="BZ44" s="94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4" t="s">
        <v>29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7" t="s">
        <v>105</v>
      </c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7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7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7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7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7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7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7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7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9"/>
    </row>
    <row r="56" spans="1:78" ht="13.5" customHeight="1">
      <c r="A56" s="2"/>
      <c r="B56" s="16"/>
      <c r="C56" s="63" t="s">
        <v>30</v>
      </c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19"/>
      <c r="R56" s="63" t="s">
        <v>31</v>
      </c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19"/>
      <c r="AG56" s="63" t="s">
        <v>32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19"/>
      <c r="AV56" s="63" t="s">
        <v>33</v>
      </c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18"/>
      <c r="BK56" s="2"/>
      <c r="BL56" s="57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9"/>
    </row>
    <row r="57" spans="1:78" ht="13.5" customHeight="1">
      <c r="A57" s="2"/>
      <c r="B57" s="16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19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19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19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18"/>
      <c r="BK57" s="2"/>
      <c r="BL57" s="57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7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7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9"/>
    </row>
    <row r="60" spans="1:78" ht="13.5" customHeight="1">
      <c r="A60" s="2"/>
      <c r="B60" s="71" t="s">
        <v>34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7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9"/>
    </row>
    <row r="61" spans="1:78" ht="13.5" customHeight="1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7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7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0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2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4" t="s">
        <v>35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7" t="s">
        <v>107</v>
      </c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7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7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7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7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7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7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7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7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7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7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7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7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9"/>
    </row>
    <row r="79" spans="1:78" ht="13.5" customHeight="1">
      <c r="A79" s="2"/>
      <c r="B79" s="16"/>
      <c r="C79" s="63" t="s">
        <v>36</v>
      </c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19"/>
      <c r="V79" s="19"/>
      <c r="W79" s="63" t="s">
        <v>37</v>
      </c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19"/>
      <c r="AP79" s="19"/>
      <c r="AQ79" s="63" t="s">
        <v>38</v>
      </c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17"/>
      <c r="BJ79" s="18"/>
      <c r="BK79" s="2"/>
      <c r="BL79" s="57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9"/>
    </row>
    <row r="80" spans="1:78" ht="13.5" customHeight="1">
      <c r="A80" s="2"/>
      <c r="B80" s="16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19"/>
      <c r="V80" s="19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19"/>
      <c r="AP80" s="19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17"/>
      <c r="BJ80" s="18"/>
      <c r="BK80" s="2"/>
      <c r="BL80" s="57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7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0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2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2" t="s">
        <v>49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4"/>
      <c r="W3" s="88" t="s">
        <v>50</v>
      </c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 t="s">
        <v>51</v>
      </c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</row>
    <row r="4" spans="1:143">
      <c r="A4" s="26" t="s">
        <v>52</v>
      </c>
      <c r="B4" s="28"/>
      <c r="C4" s="28"/>
      <c r="D4" s="28"/>
      <c r="E4" s="28"/>
      <c r="F4" s="28"/>
      <c r="G4" s="28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7"/>
      <c r="W4" s="81" t="s">
        <v>53</v>
      </c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 t="s">
        <v>54</v>
      </c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 t="s">
        <v>55</v>
      </c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 t="s">
        <v>56</v>
      </c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 t="s">
        <v>57</v>
      </c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 t="s">
        <v>58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 t="s">
        <v>59</v>
      </c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 t="s">
        <v>60</v>
      </c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 t="s">
        <v>61</v>
      </c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 t="s">
        <v>62</v>
      </c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 t="s">
        <v>63</v>
      </c>
      <c r="ED4" s="81"/>
      <c r="EE4" s="81"/>
      <c r="EF4" s="81"/>
      <c r="EG4" s="81"/>
      <c r="EH4" s="81"/>
      <c r="EI4" s="81"/>
      <c r="EJ4" s="81"/>
      <c r="EK4" s="81"/>
      <c r="EL4" s="81"/>
      <c r="EM4" s="81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192104</v>
      </c>
      <c r="D6" s="31">
        <f t="shared" si="3"/>
        <v>47</v>
      </c>
      <c r="E6" s="31">
        <f t="shared" si="3"/>
        <v>1</v>
      </c>
      <c r="F6" s="31">
        <f t="shared" si="3"/>
        <v>0</v>
      </c>
      <c r="G6" s="31">
        <f t="shared" si="3"/>
        <v>0</v>
      </c>
      <c r="H6" s="31" t="str">
        <f t="shared" si="3"/>
        <v>山梨県　甲斐市</v>
      </c>
      <c r="I6" s="31" t="str">
        <f t="shared" si="3"/>
        <v>法非適用</v>
      </c>
      <c r="J6" s="31" t="str">
        <f t="shared" si="3"/>
        <v>水道事業</v>
      </c>
      <c r="K6" s="31" t="str">
        <f t="shared" si="3"/>
        <v>簡易水道事業</v>
      </c>
      <c r="L6" s="31" t="str">
        <f t="shared" si="3"/>
        <v>D4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1.47</v>
      </c>
      <c r="P6" s="32">
        <f t="shared" si="3"/>
        <v>2268</v>
      </c>
      <c r="Q6" s="32">
        <f t="shared" si="3"/>
        <v>74811</v>
      </c>
      <c r="R6" s="32">
        <f t="shared" si="3"/>
        <v>71.95</v>
      </c>
      <c r="S6" s="32">
        <f t="shared" si="3"/>
        <v>1039.76</v>
      </c>
      <c r="T6" s="32">
        <f t="shared" si="3"/>
        <v>1096</v>
      </c>
      <c r="U6" s="32">
        <f t="shared" si="3"/>
        <v>2</v>
      </c>
      <c r="V6" s="32">
        <f t="shared" si="3"/>
        <v>548</v>
      </c>
      <c r="W6" s="33">
        <f>IF(W7="",NA(),W7)</f>
        <v>59.44</v>
      </c>
      <c r="X6" s="33">
        <f t="shared" ref="X6:AF6" si="4">IF(X7="",NA(),X7)</f>
        <v>59.66</v>
      </c>
      <c r="Y6" s="33">
        <f t="shared" si="4"/>
        <v>59.23</v>
      </c>
      <c r="Z6" s="33">
        <f t="shared" si="4"/>
        <v>56.44</v>
      </c>
      <c r="AA6" s="33">
        <f t="shared" si="4"/>
        <v>57.25</v>
      </c>
      <c r="AB6" s="33">
        <f t="shared" si="4"/>
        <v>71.510000000000005</v>
      </c>
      <c r="AC6" s="33">
        <f t="shared" si="4"/>
        <v>68.61</v>
      </c>
      <c r="AD6" s="33">
        <f t="shared" si="4"/>
        <v>70.760000000000005</v>
      </c>
      <c r="AE6" s="33">
        <f t="shared" si="4"/>
        <v>71.66</v>
      </c>
      <c r="AF6" s="33">
        <f t="shared" si="4"/>
        <v>73.06</v>
      </c>
      <c r="AG6" s="32" t="str">
        <f>IF(AG7="","",IF(AG7="-","【-】","【"&amp;SUBSTITUTE(TEXT(AG7,"#,##0.00"),"-","△")&amp;"】"))</f>
        <v>【76.03】</v>
      </c>
      <c r="AH6" s="32" t="e">
        <f>IF(AH7="",NA(),AH7)</f>
        <v>#N/A</v>
      </c>
      <c r="AI6" s="32" t="e">
        <f t="shared" ref="AI6:AQ6" si="5">IF(AI7="",NA(),AI7)</f>
        <v>#N/A</v>
      </c>
      <c r="AJ6" s="32" t="e">
        <f t="shared" si="5"/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str">
        <f>IF(AR7="","",IF(AR7="-","【-】","【"&amp;SUBSTITUTE(TEXT(AR7,"#,##0.00"),"-","△")&amp;"】"))</f>
        <v/>
      </c>
      <c r="AS6" s="32" t="e">
        <f>IF(AS7="",NA(),AS7)</f>
        <v>#N/A</v>
      </c>
      <c r="AT6" s="32" t="e">
        <f t="shared" ref="AT6:BB6" si="6">IF(AT7="",NA(),AT7)</f>
        <v>#N/A</v>
      </c>
      <c r="AU6" s="32" t="e">
        <f t="shared" si="6"/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str">
        <f>IF(BC7="","",IF(BC7="-","【-】","【"&amp;SUBSTITUTE(TEXT(BC7,"#,##0.00"),"-","△")&amp;"】"))</f>
        <v/>
      </c>
      <c r="BD6" s="33">
        <f>IF(BD7="",NA(),BD7)</f>
        <v>3095.12</v>
      </c>
      <c r="BE6" s="33">
        <f t="shared" ref="BE6:BM6" si="7">IF(BE7="",NA(),BE7)</f>
        <v>2926.44</v>
      </c>
      <c r="BF6" s="33">
        <f t="shared" si="7"/>
        <v>2718.06</v>
      </c>
      <c r="BG6" s="33">
        <f t="shared" si="7"/>
        <v>2513.29</v>
      </c>
      <c r="BH6" s="33">
        <f t="shared" si="7"/>
        <v>2269.9299999999998</v>
      </c>
      <c r="BI6" s="33">
        <f t="shared" si="7"/>
        <v>1450.45</v>
      </c>
      <c r="BJ6" s="33">
        <f t="shared" si="7"/>
        <v>1442.51</v>
      </c>
      <c r="BK6" s="33">
        <f t="shared" si="7"/>
        <v>1496.15</v>
      </c>
      <c r="BL6" s="33">
        <f t="shared" si="7"/>
        <v>1462.56</v>
      </c>
      <c r="BM6" s="33">
        <f t="shared" si="7"/>
        <v>1486.62</v>
      </c>
      <c r="BN6" s="32" t="str">
        <f>IF(BN7="","",IF(BN7="-","【-】","【"&amp;SUBSTITUTE(TEXT(BN7,"#,##0.00"),"-","△")&amp;"】"))</f>
        <v>【1,239.32】</v>
      </c>
      <c r="BO6" s="33">
        <f>IF(BO7="",NA(),BO7)</f>
        <v>23.17</v>
      </c>
      <c r="BP6" s="33">
        <f t="shared" ref="BP6:BX6" si="8">IF(BP7="",NA(),BP7)</f>
        <v>23.85</v>
      </c>
      <c r="BQ6" s="33">
        <f t="shared" si="8"/>
        <v>23.33</v>
      </c>
      <c r="BR6" s="33">
        <f t="shared" si="8"/>
        <v>24.4</v>
      </c>
      <c r="BS6" s="33">
        <f t="shared" si="8"/>
        <v>23.6</v>
      </c>
      <c r="BT6" s="33">
        <f t="shared" si="8"/>
        <v>33.96</v>
      </c>
      <c r="BU6" s="33">
        <f t="shared" si="8"/>
        <v>33.299999999999997</v>
      </c>
      <c r="BV6" s="33">
        <f t="shared" si="8"/>
        <v>33.01</v>
      </c>
      <c r="BW6" s="33">
        <f t="shared" si="8"/>
        <v>32.39</v>
      </c>
      <c r="BX6" s="33">
        <f t="shared" si="8"/>
        <v>24.39</v>
      </c>
      <c r="BY6" s="32" t="str">
        <f>IF(BY7="","",IF(BY7="-","【-】","【"&amp;SUBSTITUTE(TEXT(BY7,"#,##0.00"),"-","△")&amp;"】"))</f>
        <v>【36.33】</v>
      </c>
      <c r="BZ6" s="33">
        <f>IF(BZ7="",NA(),BZ7)</f>
        <v>546.80999999999995</v>
      </c>
      <c r="CA6" s="33">
        <f t="shared" ref="CA6:CI6" si="9">IF(CA7="",NA(),CA7)</f>
        <v>545.4</v>
      </c>
      <c r="CB6" s="33">
        <f t="shared" si="9"/>
        <v>555.96</v>
      </c>
      <c r="CC6" s="33">
        <f t="shared" si="9"/>
        <v>531.72</v>
      </c>
      <c r="CD6" s="33">
        <f t="shared" si="9"/>
        <v>578.37</v>
      </c>
      <c r="CE6" s="33">
        <f t="shared" si="9"/>
        <v>512.74</v>
      </c>
      <c r="CF6" s="33">
        <f t="shared" si="9"/>
        <v>526.57000000000005</v>
      </c>
      <c r="CG6" s="33">
        <f t="shared" si="9"/>
        <v>523.08000000000004</v>
      </c>
      <c r="CH6" s="33">
        <f t="shared" si="9"/>
        <v>530.83000000000004</v>
      </c>
      <c r="CI6" s="33">
        <f t="shared" si="9"/>
        <v>734.18</v>
      </c>
      <c r="CJ6" s="32" t="str">
        <f>IF(CJ7="","",IF(CJ7="-","【-】","【"&amp;SUBSTITUTE(TEXT(CJ7,"#,##0.00"),"-","△")&amp;"】"))</f>
        <v>【476.46】</v>
      </c>
      <c r="CK6" s="33">
        <f>IF(CK7="",NA(),CK7)</f>
        <v>63.42</v>
      </c>
      <c r="CL6" s="33">
        <f t="shared" ref="CL6:CT6" si="10">IF(CL7="",NA(),CL7)</f>
        <v>61.56</v>
      </c>
      <c r="CM6" s="33">
        <f t="shared" si="10"/>
        <v>71.09</v>
      </c>
      <c r="CN6" s="33">
        <f t="shared" si="10"/>
        <v>73.33</v>
      </c>
      <c r="CO6" s="33">
        <f t="shared" si="10"/>
        <v>80.38</v>
      </c>
      <c r="CP6" s="33">
        <f t="shared" si="10"/>
        <v>51.56</v>
      </c>
      <c r="CQ6" s="33">
        <f t="shared" si="10"/>
        <v>50.66</v>
      </c>
      <c r="CR6" s="33">
        <f t="shared" si="10"/>
        <v>51.11</v>
      </c>
      <c r="CS6" s="33">
        <f t="shared" si="10"/>
        <v>50.49</v>
      </c>
      <c r="CT6" s="33">
        <f t="shared" si="10"/>
        <v>48.36</v>
      </c>
      <c r="CU6" s="32" t="str">
        <f>IF(CU7="","",IF(CU7="-","【-】","【"&amp;SUBSTITUTE(TEXT(CU7,"#,##0.00"),"-","△")&amp;"】"))</f>
        <v>【58.19】</v>
      </c>
      <c r="CV6" s="33">
        <f>IF(CV7="",NA(),CV7)</f>
        <v>76</v>
      </c>
      <c r="CW6" s="33">
        <f t="shared" ref="CW6:DE6" si="11">IF(CW7="",NA(),CW7)</f>
        <v>76</v>
      </c>
      <c r="CX6" s="33">
        <f t="shared" si="11"/>
        <v>66.930000000000007</v>
      </c>
      <c r="CY6" s="33">
        <f t="shared" si="11"/>
        <v>65.510000000000005</v>
      </c>
      <c r="CZ6" s="33">
        <f t="shared" si="11"/>
        <v>58.24</v>
      </c>
      <c r="DA6" s="33">
        <f t="shared" si="11"/>
        <v>75.58</v>
      </c>
      <c r="DB6" s="33">
        <f t="shared" si="11"/>
        <v>74.13</v>
      </c>
      <c r="DC6" s="33">
        <f t="shared" si="11"/>
        <v>74.16</v>
      </c>
      <c r="DD6" s="33">
        <f t="shared" si="11"/>
        <v>74.209999999999994</v>
      </c>
      <c r="DE6" s="33">
        <f t="shared" si="11"/>
        <v>75.239999999999995</v>
      </c>
      <c r="DF6" s="32" t="str">
        <f>IF(DF7="","",IF(DF7="-","【-】","【"&amp;SUBSTITUTE(TEXT(DF7,"#,##0.00"),"-","△")&amp;"】"))</f>
        <v>【75.39】</v>
      </c>
      <c r="DG6" s="32" t="e">
        <f>IF(DG7="",NA(),DG7)</f>
        <v>#N/A</v>
      </c>
      <c r="DH6" s="32" t="e">
        <f t="shared" ref="DH6:DP6" si="12">IF(DH7="",NA(),DH7)</f>
        <v>#N/A</v>
      </c>
      <c r="DI6" s="32" t="e">
        <f t="shared" si="12"/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str">
        <f>IF(DQ7="","",IF(DQ7="-","【-】","【"&amp;SUBSTITUTE(TEXT(DQ7,"#,##0.00"),"-","△")&amp;"】"))</f>
        <v/>
      </c>
      <c r="DR6" s="32" t="e">
        <f>IF(DR7="",NA(),DR7)</f>
        <v>#N/A</v>
      </c>
      <c r="DS6" s="32" t="e">
        <f t="shared" ref="DS6:EA6" si="13">IF(DS7="",NA(),DS7)</f>
        <v>#N/A</v>
      </c>
      <c r="DT6" s="32" t="e">
        <f t="shared" si="13"/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str">
        <f>IF(EB7="","",IF(EB7="-","【-】","【"&amp;SUBSTITUTE(TEXT(EB7,"#,##0.00"),"-","△")&amp;"】"))</f>
        <v/>
      </c>
      <c r="EC6" s="32">
        <f>IF(EC7="",NA(),EC7)</f>
        <v>0</v>
      </c>
      <c r="ED6" s="32">
        <f t="shared" ref="ED6:EL6" si="14">IF(ED7="",NA(),ED7)</f>
        <v>0</v>
      </c>
      <c r="EE6" s="33">
        <f t="shared" si="14"/>
        <v>0.28000000000000003</v>
      </c>
      <c r="EF6" s="33">
        <f t="shared" si="14"/>
        <v>1.35</v>
      </c>
      <c r="EG6" s="33">
        <f t="shared" si="14"/>
        <v>0.57999999999999996</v>
      </c>
      <c r="EH6" s="33">
        <f t="shared" si="14"/>
        <v>0.5</v>
      </c>
      <c r="EI6" s="33">
        <f t="shared" si="14"/>
        <v>0.61</v>
      </c>
      <c r="EJ6" s="33">
        <f t="shared" si="14"/>
        <v>0.37</v>
      </c>
      <c r="EK6" s="33">
        <f t="shared" si="14"/>
        <v>0.7</v>
      </c>
      <c r="EL6" s="33">
        <f t="shared" si="14"/>
        <v>0.91</v>
      </c>
      <c r="EM6" s="32" t="str">
        <f>IF(EM7="","",IF(EM7="-","【-】","【"&amp;SUBSTITUTE(TEXT(EM7,"#,##0.00"),"-","△")&amp;"】"))</f>
        <v>【0.74】</v>
      </c>
    </row>
    <row r="7" spans="1:143" s="34" customFormat="1">
      <c r="A7" s="26"/>
      <c r="B7" s="35">
        <v>2014</v>
      </c>
      <c r="C7" s="35">
        <v>192104</v>
      </c>
      <c r="D7" s="35">
        <v>47</v>
      </c>
      <c r="E7" s="35">
        <v>1</v>
      </c>
      <c r="F7" s="35">
        <v>0</v>
      </c>
      <c r="G7" s="35">
        <v>0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 t="s">
        <v>99</v>
      </c>
      <c r="O7" s="36">
        <v>1.47</v>
      </c>
      <c r="P7" s="36">
        <v>2268</v>
      </c>
      <c r="Q7" s="36">
        <v>74811</v>
      </c>
      <c r="R7" s="36">
        <v>71.95</v>
      </c>
      <c r="S7" s="36">
        <v>1039.76</v>
      </c>
      <c r="T7" s="36">
        <v>1096</v>
      </c>
      <c r="U7" s="36">
        <v>2</v>
      </c>
      <c r="V7" s="36">
        <v>548</v>
      </c>
      <c r="W7" s="36">
        <v>59.44</v>
      </c>
      <c r="X7" s="36">
        <v>59.66</v>
      </c>
      <c r="Y7" s="36">
        <v>59.23</v>
      </c>
      <c r="Z7" s="36">
        <v>56.44</v>
      </c>
      <c r="AA7" s="36">
        <v>57.25</v>
      </c>
      <c r="AB7" s="36">
        <v>71.510000000000005</v>
      </c>
      <c r="AC7" s="36">
        <v>68.61</v>
      </c>
      <c r="AD7" s="36">
        <v>70.760000000000005</v>
      </c>
      <c r="AE7" s="36">
        <v>71.66</v>
      </c>
      <c r="AF7" s="36">
        <v>73.06</v>
      </c>
      <c r="AG7" s="36">
        <v>76.03</v>
      </c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>
        <v>3095.12</v>
      </c>
      <c r="BE7" s="36">
        <v>2926.44</v>
      </c>
      <c r="BF7" s="36">
        <v>2718.06</v>
      </c>
      <c r="BG7" s="36">
        <v>2513.29</v>
      </c>
      <c r="BH7" s="36">
        <v>2269.9299999999998</v>
      </c>
      <c r="BI7" s="36">
        <v>1450.45</v>
      </c>
      <c r="BJ7" s="36">
        <v>1442.51</v>
      </c>
      <c r="BK7" s="36">
        <v>1496.15</v>
      </c>
      <c r="BL7" s="36">
        <v>1462.56</v>
      </c>
      <c r="BM7" s="36">
        <v>1486.62</v>
      </c>
      <c r="BN7" s="36">
        <v>1239.32</v>
      </c>
      <c r="BO7" s="36">
        <v>23.17</v>
      </c>
      <c r="BP7" s="36">
        <v>23.85</v>
      </c>
      <c r="BQ7" s="36">
        <v>23.33</v>
      </c>
      <c r="BR7" s="36">
        <v>24.4</v>
      </c>
      <c r="BS7" s="36">
        <v>23.6</v>
      </c>
      <c r="BT7" s="36">
        <v>33.96</v>
      </c>
      <c r="BU7" s="36">
        <v>33.299999999999997</v>
      </c>
      <c r="BV7" s="36">
        <v>33.01</v>
      </c>
      <c r="BW7" s="36">
        <v>32.39</v>
      </c>
      <c r="BX7" s="36">
        <v>24.39</v>
      </c>
      <c r="BY7" s="36">
        <v>36.33</v>
      </c>
      <c r="BZ7" s="36">
        <v>546.80999999999995</v>
      </c>
      <c r="CA7" s="36">
        <v>545.4</v>
      </c>
      <c r="CB7" s="36">
        <v>555.96</v>
      </c>
      <c r="CC7" s="36">
        <v>531.72</v>
      </c>
      <c r="CD7" s="36">
        <v>578.37</v>
      </c>
      <c r="CE7" s="36">
        <v>512.74</v>
      </c>
      <c r="CF7" s="36">
        <v>526.57000000000005</v>
      </c>
      <c r="CG7" s="36">
        <v>523.08000000000004</v>
      </c>
      <c r="CH7" s="36">
        <v>530.83000000000004</v>
      </c>
      <c r="CI7" s="36">
        <v>734.18</v>
      </c>
      <c r="CJ7" s="36">
        <v>476.46</v>
      </c>
      <c r="CK7" s="36">
        <v>63.42</v>
      </c>
      <c r="CL7" s="36">
        <v>61.56</v>
      </c>
      <c r="CM7" s="36">
        <v>71.09</v>
      </c>
      <c r="CN7" s="36">
        <v>73.33</v>
      </c>
      <c r="CO7" s="36">
        <v>80.38</v>
      </c>
      <c r="CP7" s="36">
        <v>51.56</v>
      </c>
      <c r="CQ7" s="36">
        <v>50.66</v>
      </c>
      <c r="CR7" s="36">
        <v>51.11</v>
      </c>
      <c r="CS7" s="36">
        <v>50.49</v>
      </c>
      <c r="CT7" s="36">
        <v>48.36</v>
      </c>
      <c r="CU7" s="36">
        <v>58.19</v>
      </c>
      <c r="CV7" s="36">
        <v>76</v>
      </c>
      <c r="CW7" s="36">
        <v>76</v>
      </c>
      <c r="CX7" s="36">
        <v>66.930000000000007</v>
      </c>
      <c r="CY7" s="36">
        <v>65.510000000000005</v>
      </c>
      <c r="CZ7" s="36">
        <v>58.24</v>
      </c>
      <c r="DA7" s="36">
        <v>75.58</v>
      </c>
      <c r="DB7" s="36">
        <v>74.13</v>
      </c>
      <c r="DC7" s="36">
        <v>74.16</v>
      </c>
      <c r="DD7" s="36">
        <v>74.209999999999994</v>
      </c>
      <c r="DE7" s="36">
        <v>75.239999999999995</v>
      </c>
      <c r="DF7" s="36">
        <v>75.39</v>
      </c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>
        <v>0</v>
      </c>
      <c r="ED7" s="36">
        <v>0</v>
      </c>
      <c r="EE7" s="36">
        <v>0.28000000000000003</v>
      </c>
      <c r="EF7" s="36">
        <v>1.35</v>
      </c>
      <c r="EG7" s="36">
        <v>0.57999999999999996</v>
      </c>
      <c r="EH7" s="36">
        <v>0.5</v>
      </c>
      <c r="EI7" s="36">
        <v>0.61</v>
      </c>
      <c r="EJ7" s="36">
        <v>0.37</v>
      </c>
      <c r="EK7" s="36">
        <v>0.7</v>
      </c>
      <c r="EL7" s="36">
        <v>0.91</v>
      </c>
      <c r="EM7" s="36">
        <v>0.74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</row>
    <row r="9" spans="1:143">
      <c r="A9" s="38"/>
      <c r="B9" s="38" t="s">
        <v>100</v>
      </c>
      <c r="C9" s="38" t="s">
        <v>101</v>
      </c>
      <c r="D9" s="38" t="s">
        <v>102</v>
      </c>
      <c r="E9" s="38" t="s">
        <v>103</v>
      </c>
      <c r="F9" s="38" t="s">
        <v>104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8" t="s">
        <v>43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長田明久</cp:lastModifiedBy>
  <cp:lastPrinted>2016-02-04T07:40:31Z</cp:lastPrinted>
  <dcterms:created xsi:type="dcterms:W3CDTF">2016-01-18T05:02:05Z</dcterms:created>
  <dcterms:modified xsi:type="dcterms:W3CDTF">2016-02-04T07:53:54Z</dcterms:modified>
</cp:coreProperties>
</file>