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50"/>
  </bookViews>
  <sheets>
    <sheet name="入力シート" sheetId="1" r:id="rId1"/>
    <sheet name="様式１～６" sheetId="2" r:id="rId2"/>
    <sheet name="様式7～12（市への提出は必要なし）" sheetId="3" r:id="rId3"/>
    <sheet name="別添「自衛水防組織活動要領（案）」別表1、2" sheetId="4" r:id="rId4"/>
  </sheets>
  <definedNames>
    <definedName name="OLE_LINK15" localSheetId="2">'様式7～12（市への提出は必要なし）'!#REF!</definedName>
    <definedName name="OLE_LINK5" localSheetId="2">'様式7～12（市への提出は必要なし）'!$A$1</definedName>
    <definedName name="_xlnm.Print_Area" localSheetId="0">入力シート!$A$1:$J$313</definedName>
    <definedName name="_xlnm.Print_Area" localSheetId="1">'様式１～６'!$A$1:$J$513</definedName>
    <definedName name="_xlnm.Print_Area" localSheetId="2">'様式7～12（市への提出は必要なし）'!$A$1:$AU$49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7" i="2" l="1"/>
  <c r="D226" i="2"/>
  <c r="D182" i="2"/>
  <c r="D181" i="2"/>
  <c r="D386" i="2" l="1"/>
  <c r="F386" i="2"/>
  <c r="H386" i="2"/>
  <c r="H383" i="2"/>
  <c r="F383" i="2"/>
  <c r="H391" i="2"/>
  <c r="F391" i="2"/>
  <c r="C46" i="1"/>
  <c r="D383" i="2"/>
  <c r="A117" i="2"/>
  <c r="A123" i="2"/>
  <c r="A122" i="2"/>
  <c r="A121" i="2"/>
  <c r="B290" i="2" l="1"/>
  <c r="C347" i="2" l="1"/>
  <c r="D345" i="2" l="1"/>
  <c r="C58" i="1" l="1"/>
  <c r="C52" i="1"/>
  <c r="B282" i="2"/>
  <c r="B301" i="2" l="1"/>
  <c r="B284" i="2"/>
  <c r="B112" i="2"/>
  <c r="D112" i="2"/>
  <c r="B114" i="2"/>
  <c r="D114" i="2"/>
  <c r="F113" i="2"/>
  <c r="H113" i="2"/>
  <c r="B293" i="2" l="1"/>
  <c r="B305" i="2"/>
  <c r="B303" i="2"/>
  <c r="B295" i="2"/>
  <c r="B307" i="2"/>
  <c r="B297" i="2"/>
  <c r="B286" i="2"/>
  <c r="D391" i="2" l="1"/>
  <c r="C10" i="1" l="1"/>
  <c r="C57" i="4" l="1"/>
  <c r="C56" i="4"/>
  <c r="C55" i="4"/>
  <c r="C54" i="4"/>
  <c r="C53" i="4"/>
  <c r="C52" i="4"/>
  <c r="C51" i="4"/>
  <c r="C48" i="4"/>
  <c r="C47" i="4"/>
  <c r="C46" i="4"/>
  <c r="C45" i="4"/>
  <c r="C44" i="4"/>
  <c r="C43" i="4"/>
  <c r="C42" i="4"/>
  <c r="E39" i="4"/>
  <c r="A39" i="4"/>
  <c r="AL4" i="3"/>
  <c r="AN22" i="3"/>
  <c r="AN21" i="3"/>
  <c r="AN20" i="3"/>
  <c r="AN19" i="3"/>
  <c r="AN18" i="3"/>
  <c r="AN17" i="3"/>
  <c r="AN16" i="3"/>
  <c r="AN13" i="3"/>
  <c r="AN12" i="3"/>
  <c r="AN11" i="3"/>
  <c r="AN10" i="3"/>
  <c r="AN9" i="3"/>
  <c r="AN8" i="3"/>
  <c r="AN7" i="3"/>
  <c r="AP4" i="3"/>
  <c r="I42" i="3"/>
  <c r="I39" i="3"/>
  <c r="I36" i="3"/>
  <c r="I33" i="3"/>
  <c r="I28" i="3"/>
  <c r="I25" i="3"/>
  <c r="I21" i="3"/>
  <c r="I18" i="3"/>
  <c r="I12" i="3"/>
  <c r="I9" i="3"/>
  <c r="I4" i="3"/>
  <c r="B292" i="2" l="1"/>
  <c r="B281" i="2"/>
  <c r="A443" i="2" l="1"/>
  <c r="A447" i="2"/>
  <c r="A305" i="2" l="1"/>
  <c r="A307" i="2"/>
  <c r="A297" i="2"/>
  <c r="A295" i="2"/>
  <c r="L435" i="2" l="1"/>
  <c r="B435" i="2" s="1"/>
  <c r="L429" i="2"/>
  <c r="D429" i="2" s="1"/>
  <c r="L431" i="2"/>
  <c r="D431" i="2" s="1"/>
  <c r="L427" i="2"/>
  <c r="D427" i="2" s="1"/>
  <c r="L423" i="2"/>
  <c r="L420" i="2"/>
  <c r="D420" i="2" s="1"/>
  <c r="D423" i="2" l="1"/>
  <c r="D389" i="2"/>
  <c r="B361" i="2" l="1"/>
  <c r="A31" i="2" l="1"/>
  <c r="A37" i="2" l="1"/>
  <c r="C345" i="2" l="1"/>
  <c r="A286" i="2" l="1"/>
  <c r="A284" i="2"/>
  <c r="C331" i="2" l="1"/>
</calcChain>
</file>

<file path=xl/sharedStrings.xml><?xml version="1.0" encoding="utf-8"?>
<sst xmlns="http://schemas.openxmlformats.org/spreadsheetml/2006/main" count="635" uniqueCount="401">
  <si>
    <t>入力項目</t>
  </si>
  <si>
    <t>入力セル</t>
  </si>
  <si>
    <t>入力例</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</si>
  <si>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</si>
  <si>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</si>
  <si>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</si>
  <si>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</si>
  <si>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</si>
  <si>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</si>
  <si>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</si>
  <si>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</si>
  <si>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</si>
  <si>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</si>
  <si>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t>施設内全体の避難誘導</t>
  </si>
  <si>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</si>
  <si>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</si>
  <si>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</si>
  <si>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</si>
  <si>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</si>
  <si>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</si>
  <si>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</si>
  <si>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</si>
  <si>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</si>
  <si>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</si>
  <si>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</si>
  <si>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</si>
  <si>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</si>
  <si>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t>洪水予報</t>
    <phoneticPr fontId="9"/>
  </si>
  <si>
    <t>水位到達情報</t>
    <phoneticPr fontId="9"/>
  </si>
  <si>
    <t>水位情報</t>
    <phoneticPr fontId="9"/>
  </si>
  <si>
    <t>防災行政無線</t>
    <phoneticPr fontId="9"/>
  </si>
  <si>
    <t>テレビ</t>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</si>
  <si>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</si>
  <si>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</si>
  <si>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</si>
  <si>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</si>
  <si>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</si>
  <si>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</si>
  <si>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</si>
  <si>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</si>
  <si>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</si>
  <si>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</si>
  <si>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</si>
  <si>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</si>
  <si>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</si>
  <si>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</si>
  <si>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</si>
  <si>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</si>
  <si>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</si>
  <si>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</si>
  <si>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</si>
  <si>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</si>
  <si>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</si>
  <si>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</si>
  <si>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</si>
  <si>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</si>
  <si>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</si>
  <si>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</si>
  <si>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【施設の状況】</t>
    <rPh sb="1" eb="3">
      <t>シセツ</t>
    </rPh>
    <rPh sb="4" eb="6">
      <t>ジョウキョウ</t>
    </rPh>
    <phoneticPr fontId="9"/>
  </si>
  <si>
    <t>避難経路図</t>
    <rPh sb="0" eb="2">
      <t>ヒナン</t>
    </rPh>
    <rPh sb="2" eb="4">
      <t>ケイロ</t>
    </rPh>
    <rPh sb="4" eb="5">
      <t>ズ</t>
    </rPh>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</si>
  <si>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</si>
  <si>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</si>
  <si>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</si>
  <si>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</si>
  <si>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</si>
  <si>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</si>
  <si>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</si>
  <si>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</si>
  <si>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</si>
  <si>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</si>
  <si>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</si>
  <si>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</si>
  <si>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</si>
  <si>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</si>
  <si>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</si>
  <si>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</si>
  <si>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</si>
  <si>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</si>
  <si>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</si>
  <si>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</si>
  <si>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</si>
  <si>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</si>
  <si>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</si>
  <si>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</si>
  <si>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</si>
  <si>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</si>
  <si>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</si>
  <si>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</si>
  <si>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</si>
  <si>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</si>
  <si>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</si>
  <si>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</si>
  <si>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</si>
  <si>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</si>
  <si>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</si>
  <si>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</si>
  <si>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</si>
  <si>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</si>
  <si>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</si>
  <si>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③市町村への連絡先は以下とする。</t>
    <rPh sb="1" eb="4">
      <t>シチョウソン</t>
    </rPh>
    <rPh sb="6" eb="8">
      <t>レンラク</t>
    </rPh>
    <rPh sb="8" eb="9">
      <t>サキ</t>
    </rPh>
    <rPh sb="10" eb="12">
      <t>イカ</t>
    </rPh>
    <phoneticPr fontId="9"/>
  </si>
  <si>
    <t>【注意！】</t>
    <rPh sb="1" eb="3">
      <t>チュウイ</t>
    </rPh>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</si>
  <si>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</si>
  <si>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</si>
  <si>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</si>
  <si>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</si>
  <si>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</si>
  <si>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</si>
  <si>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</si>
  <si>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</si>
  <si>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</si>
  <si>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</si>
  <si>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</si>
  <si>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</si>
  <si>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</si>
  <si>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</si>
  <si>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</si>
  <si>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</si>
  <si>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</si>
  <si>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</si>
  <si>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</si>
  <si>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</si>
  <si>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</si>
  <si>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</si>
  <si>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</si>
  <si>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</si>
  <si>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</si>
  <si>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</si>
  <si>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</si>
  <si>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</si>
  <si>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</si>
  <si>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</si>
  <si>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</si>
  <si>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</si>
  <si>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</si>
  <si>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</si>
  <si>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</si>
  <si>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</si>
  <si>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</si>
  <si>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</si>
  <si>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</si>
  <si>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</si>
  <si>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</si>
  <si>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</si>
  <si>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</si>
  <si>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</si>
  <si>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</si>
  <si>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</si>
  <si>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</si>
  <si>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</si>
  <si>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</si>
  <si>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</si>
  <si>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</si>
  <si>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</si>
  <si>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</si>
  <si>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</si>
  <si>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</si>
  <si>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　</t>
    <phoneticPr fontId="9"/>
  </si>
  <si>
    <t>　対象河川①</t>
    <phoneticPr fontId="9"/>
  </si>
  <si>
    <t>計画作成年月日</t>
  </si>
  <si>
    <t>住所</t>
  </si>
  <si>
    <t>所在市町村名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</si>
  <si>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</si>
  <si>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</si>
  <si>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</si>
  <si>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</si>
  <si>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</si>
  <si>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</si>
  <si>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</si>
  <si>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</si>
  <si>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</si>
  <si>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</si>
  <si>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</si>
  <si>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(1)避難先</t>
    <rPh sb="5" eb="6">
      <t>サキ</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</si>
  <si>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</si>
  <si>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表内の事項のほか、統括管理者の指揮命令に従うものとする。</t>
    <rPh sb="2" eb="3">
      <t>ナイ</t>
    </rPh>
    <rPh sb="4" eb="6">
      <t>ジコウ</t>
    </rPh>
    <phoneticPr fontId="9"/>
  </si>
  <si>
    <t>4000m</t>
    <phoneticPr fontId="9"/>
  </si>
  <si>
    <t>種　類</t>
    <phoneticPr fontId="9"/>
  </si>
  <si>
    <t>発生時の状況</t>
    <phoneticPr fontId="9"/>
  </si>
  <si>
    <t>住民に求める情報</t>
    <phoneticPr fontId="9"/>
  </si>
  <si>
    <t>9．防災教育及び訓練の実施</t>
    <rPh sb="2" eb="4">
      <t>ボウサイ</t>
    </rPh>
    <rPh sb="4" eb="6">
      <t>キョウイク</t>
    </rPh>
    <rPh sb="6" eb="7">
      <t>オヨ</t>
    </rPh>
    <rPh sb="8" eb="10">
      <t>クンレン</t>
    </rPh>
    <rPh sb="11" eb="13">
      <t>ジッシ</t>
    </rPh>
    <phoneticPr fontId="9"/>
  </si>
  <si>
    <t>4. 避難情報の種類（用語等解説）</t>
    <rPh sb="11" eb="13">
      <t>ヨウゴ</t>
    </rPh>
    <rPh sb="13" eb="14">
      <t>トウ</t>
    </rPh>
    <rPh sb="14" eb="16">
      <t>カイセツ</t>
    </rPh>
    <phoneticPr fontId="9"/>
  </si>
  <si>
    <t>1．計画の目的　　　　　　　　　　　　　　　　　　　　　　　　　　様式1</t>
    <rPh sb="33" eb="35">
      <t>ヨウシキ</t>
    </rPh>
    <phoneticPr fontId="9"/>
  </si>
  <si>
    <t>テレビ</t>
    <phoneticPr fontId="9"/>
  </si>
  <si>
    <t>防災体制の確立・避難確保計画の年度版作成</t>
    <rPh sb="0" eb="2">
      <t>ボウサイ</t>
    </rPh>
    <rPh sb="2" eb="4">
      <t>タイセイ</t>
    </rPh>
    <rPh sb="5" eb="7">
      <t>カクリツ</t>
    </rPh>
    <rPh sb="8" eb="10">
      <t>ヒナン</t>
    </rPh>
    <rPh sb="10" eb="12">
      <t>カクホ</t>
    </rPh>
    <rPh sb="12" eb="14">
      <t>ケイカク</t>
    </rPh>
    <rPh sb="15" eb="17">
      <t>ネンド</t>
    </rPh>
    <rPh sb="17" eb="18">
      <t>バン</t>
    </rPh>
    <rPh sb="18" eb="20">
      <t>サクセイ</t>
    </rPh>
    <phoneticPr fontId="9"/>
  </si>
  <si>
    <t>従業員への防災教育</t>
    <rPh sb="0" eb="3">
      <t>ジュウギョウイン</t>
    </rPh>
    <rPh sb="5" eb="7">
      <t>ボウサイ</t>
    </rPh>
    <rPh sb="7" eb="9">
      <t>キョウイク</t>
    </rPh>
    <phoneticPr fontId="9"/>
  </si>
  <si>
    <t>施設利用者への防災教育</t>
    <rPh sb="0" eb="2">
      <t>シセツ</t>
    </rPh>
    <rPh sb="2" eb="5">
      <t>リヨウシャ</t>
    </rPh>
    <rPh sb="7" eb="9">
      <t>ボウサイ</t>
    </rPh>
    <rPh sb="9" eb="11">
      <t>キョウイク</t>
    </rPh>
    <phoneticPr fontId="9"/>
  </si>
  <si>
    <t>【通所施設】情報伝達訓練</t>
    <rPh sb="1" eb="2">
      <t>ツウ</t>
    </rPh>
    <rPh sb="2" eb="3">
      <t>ショ</t>
    </rPh>
    <rPh sb="3" eb="5">
      <t>シセツ</t>
    </rPh>
    <rPh sb="6" eb="8">
      <t>ジョウホウ</t>
    </rPh>
    <rPh sb="8" eb="10">
      <t>デンタツ</t>
    </rPh>
    <rPh sb="10" eb="12">
      <t>クンレン</t>
    </rPh>
    <phoneticPr fontId="9"/>
  </si>
  <si>
    <t>【通所施設】保護者への引き渡し訓練</t>
    <rPh sb="1" eb="2">
      <t>ツウ</t>
    </rPh>
    <rPh sb="2" eb="3">
      <t>ショ</t>
    </rPh>
    <rPh sb="3" eb="5">
      <t>シセツ</t>
    </rPh>
    <rPh sb="6" eb="9">
      <t>ホゴシャ</t>
    </rPh>
    <rPh sb="11" eb="12">
      <t>ヒ</t>
    </rPh>
    <rPh sb="13" eb="14">
      <t>ワタ</t>
    </rPh>
    <rPh sb="15" eb="17">
      <t>クンレン</t>
    </rPh>
    <phoneticPr fontId="9"/>
  </si>
  <si>
    <t>【入所施設】情報伝達訓練</t>
    <rPh sb="1" eb="3">
      <t>ニュウショ</t>
    </rPh>
    <rPh sb="3" eb="5">
      <t>シセツ</t>
    </rPh>
    <rPh sb="6" eb="8">
      <t>ジョウホウ</t>
    </rPh>
    <rPh sb="8" eb="10">
      <t>デンタツ</t>
    </rPh>
    <rPh sb="10" eb="12">
      <t>クンレン</t>
    </rPh>
    <phoneticPr fontId="9"/>
  </si>
  <si>
    <t>【入所施設】従業員の非常参集訓練</t>
    <rPh sb="1" eb="3">
      <t>ニュウショ</t>
    </rPh>
    <rPh sb="3" eb="5">
      <t>シセツ</t>
    </rPh>
    <rPh sb="6" eb="9">
      <t>ジュウギョウイン</t>
    </rPh>
    <rPh sb="10" eb="12">
      <t>ヒジョウ</t>
    </rPh>
    <rPh sb="12" eb="14">
      <t>サンシュウ</t>
    </rPh>
    <rPh sb="14" eb="16">
      <t>クンレン</t>
    </rPh>
    <phoneticPr fontId="9"/>
  </si>
  <si>
    <t>避難確保計画の更新</t>
    <rPh sb="0" eb="2">
      <t>ヒナン</t>
    </rPh>
    <rPh sb="2" eb="4">
      <t>カクホ</t>
    </rPh>
    <rPh sb="4" eb="6">
      <t>ケイカク</t>
    </rPh>
    <rPh sb="7" eb="9">
      <t>コウシン</t>
    </rPh>
    <phoneticPr fontId="9"/>
  </si>
  <si>
    <t>避難訓練①</t>
    <rPh sb="0" eb="2">
      <t>ヒナン</t>
    </rPh>
    <rPh sb="2" eb="4">
      <t>クンレン</t>
    </rPh>
    <phoneticPr fontId="9"/>
  </si>
  <si>
    <t>（避難訓練②）</t>
    <rPh sb="1" eb="3">
      <t>ヒナン</t>
    </rPh>
    <rPh sb="3" eb="5">
      <t>クンレン</t>
    </rPh>
    <phoneticPr fontId="9"/>
  </si>
  <si>
    <t>（避難訓練③）</t>
    <rPh sb="1" eb="3">
      <t>ヒナン</t>
    </rPh>
    <rPh sb="3" eb="5">
      <t>クンレン</t>
    </rPh>
    <phoneticPr fontId="9"/>
  </si>
  <si>
    <t>実施予定
月日</t>
    <rPh sb="0" eb="2">
      <t>ジッシ</t>
    </rPh>
    <rPh sb="2" eb="4">
      <t>ヨテイ</t>
    </rPh>
    <rPh sb="5" eb="7">
      <t>ツキヒ</t>
    </rPh>
    <phoneticPr fontId="9"/>
  </si>
  <si>
    <t>施設利用者</t>
  </si>
  <si>
    <t>緊急連絡先</t>
  </si>
  <si>
    <t>その他</t>
  </si>
  <si>
    <t>（緊急搬送先等）</t>
  </si>
  <si>
    <t>氏名</t>
  </si>
  <si>
    <t>年齢</t>
  </si>
  <si>
    <t>続柄</t>
  </si>
  <si>
    <t>電話番号</t>
  </si>
  <si>
    <t>11．防災教育及び訓練の年間計画作成例　　　　　　　　　　　　　　</t>
    <rPh sb="3" eb="5">
      <t>ボウサイ</t>
    </rPh>
    <rPh sb="5" eb="7">
      <t>キョウイク</t>
    </rPh>
    <rPh sb="7" eb="8">
      <t>オヨ</t>
    </rPh>
    <rPh sb="9" eb="11">
      <t>クンレン</t>
    </rPh>
    <rPh sb="12" eb="14">
      <t>ネンカン</t>
    </rPh>
    <rPh sb="14" eb="16">
      <t>ケイカク</t>
    </rPh>
    <rPh sb="16" eb="19">
      <t>サクセイレイ</t>
    </rPh>
    <phoneticPr fontId="9"/>
  </si>
  <si>
    <t>様式7</t>
    <rPh sb="0" eb="2">
      <t>ヨウシキ</t>
    </rPh>
    <phoneticPr fontId="9"/>
  </si>
  <si>
    <t>12．施設利用者緊急連絡先一覧表</t>
    <rPh sb="3" eb="5">
      <t>シセツ</t>
    </rPh>
    <rPh sb="5" eb="8">
      <t>リヨウシャ</t>
    </rPh>
    <rPh sb="8" eb="10">
      <t>キンキュウ</t>
    </rPh>
    <rPh sb="10" eb="13">
      <t>レンラクサキ</t>
    </rPh>
    <rPh sb="13" eb="15">
      <t>イチラン</t>
    </rPh>
    <rPh sb="15" eb="16">
      <t>ヒョウ</t>
    </rPh>
    <phoneticPr fontId="9"/>
  </si>
  <si>
    <t>様式8</t>
    <rPh sb="0" eb="2">
      <t>ヨウシキ</t>
    </rPh>
    <phoneticPr fontId="9"/>
  </si>
  <si>
    <t>既に作成済みであれば、既存のものを本計画と共に管理してください。</t>
    <rPh sb="0" eb="1">
      <t>スデ</t>
    </rPh>
    <rPh sb="2" eb="4">
      <t>サクセイ</t>
    </rPh>
    <rPh sb="4" eb="5">
      <t>ズ</t>
    </rPh>
    <rPh sb="11" eb="13">
      <t>キソン</t>
    </rPh>
    <rPh sb="17" eb="18">
      <t>ホン</t>
    </rPh>
    <rPh sb="18" eb="20">
      <t>ケイカク</t>
    </rPh>
    <rPh sb="21" eb="22">
      <t>トモ</t>
    </rPh>
    <rPh sb="23" eb="25">
      <t>カンリ</t>
    </rPh>
    <phoneticPr fontId="9"/>
  </si>
  <si>
    <t>13．緊急連絡網</t>
    <rPh sb="3" eb="5">
      <t>キンキュウ</t>
    </rPh>
    <rPh sb="5" eb="8">
      <t>レンラクモウ</t>
    </rPh>
    <phoneticPr fontId="9"/>
  </si>
  <si>
    <t>様式9</t>
    <rPh sb="0" eb="2">
      <t>ヨウシキ</t>
    </rPh>
    <phoneticPr fontId="9"/>
  </si>
  <si>
    <t>様式10</t>
    <rPh sb="0" eb="2">
      <t>ヨウシキ</t>
    </rPh>
    <phoneticPr fontId="9"/>
  </si>
  <si>
    <t>14．外部機関等への緊急連絡先一覧表</t>
    <rPh sb="3" eb="5">
      <t>ガイブ</t>
    </rPh>
    <rPh sb="5" eb="7">
      <t>キカン</t>
    </rPh>
    <rPh sb="7" eb="8">
      <t>トウ</t>
    </rPh>
    <rPh sb="10" eb="12">
      <t>キンキュウ</t>
    </rPh>
    <rPh sb="12" eb="15">
      <t>レンラクサキ</t>
    </rPh>
    <rPh sb="15" eb="17">
      <t>イチラン</t>
    </rPh>
    <rPh sb="17" eb="18">
      <t>ヒョウ</t>
    </rPh>
    <phoneticPr fontId="9"/>
  </si>
  <si>
    <t>担当部署</t>
    <rPh sb="0" eb="2">
      <t>タントウ</t>
    </rPh>
    <rPh sb="2" eb="4">
      <t>ブショ</t>
    </rPh>
    <phoneticPr fontId="9"/>
  </si>
  <si>
    <t>担当者氏名</t>
    <rPh sb="0" eb="2">
      <t>タントウ</t>
    </rPh>
    <rPh sb="2" eb="3">
      <t>シャ</t>
    </rPh>
    <rPh sb="3" eb="5">
      <t>シメイ</t>
    </rPh>
    <phoneticPr fontId="9"/>
  </si>
  <si>
    <t>電話番号</t>
    <rPh sb="0" eb="2">
      <t>デンワ</t>
    </rPh>
    <rPh sb="2" eb="4">
      <t>バンゴウ</t>
    </rPh>
    <phoneticPr fontId="9"/>
  </si>
  <si>
    <t>連絡可能時間</t>
    <rPh sb="0" eb="2">
      <t>レンラク</t>
    </rPh>
    <rPh sb="2" eb="4">
      <t>カノウ</t>
    </rPh>
    <rPh sb="4" eb="6">
      <t>ジカン</t>
    </rPh>
    <phoneticPr fontId="9"/>
  </si>
  <si>
    <t>備考</t>
    <rPh sb="0" eb="2">
      <t>ビコウ</t>
    </rPh>
    <phoneticPr fontId="9"/>
  </si>
  <si>
    <t>連絡先の機関名</t>
    <rPh sb="0" eb="3">
      <t>レンラクサキ</t>
    </rPh>
    <rPh sb="4" eb="6">
      <t>キカン</t>
    </rPh>
    <rPh sb="6" eb="7">
      <t>メイ</t>
    </rPh>
    <phoneticPr fontId="9"/>
  </si>
  <si>
    <t>様式11</t>
    <rPh sb="0" eb="2">
      <t>ヨウシキ</t>
    </rPh>
    <phoneticPr fontId="9"/>
  </si>
  <si>
    <t>対応内容</t>
    <rPh sb="0" eb="2">
      <t>タイオウ</t>
    </rPh>
    <rPh sb="2" eb="4">
      <t>ナイヨウ</t>
    </rPh>
    <phoneticPr fontId="9"/>
  </si>
  <si>
    <t>氏名</t>
    <rPh sb="0" eb="2">
      <t>シメイ</t>
    </rPh>
    <phoneticPr fontId="9"/>
  </si>
  <si>
    <t>連絡先</t>
    <rPh sb="0" eb="2">
      <t>レンラク</t>
    </rPh>
    <rPh sb="2" eb="3">
      <t>サキ</t>
    </rPh>
    <phoneticPr fontId="9"/>
  </si>
  <si>
    <t>移動手段</t>
    <rPh sb="0" eb="2">
      <t>イドウ</t>
    </rPh>
    <rPh sb="2" eb="4">
      <t>シュダン</t>
    </rPh>
    <phoneticPr fontId="9"/>
  </si>
  <si>
    <t>担当者</t>
    <rPh sb="0" eb="3">
      <t>タントウシャ</t>
    </rPh>
    <phoneticPr fontId="9"/>
  </si>
  <si>
    <t>情報収集
伝達要員</t>
    <rPh sb="0" eb="2">
      <t>ジョウホウ</t>
    </rPh>
    <rPh sb="2" eb="4">
      <t>シュウシュウ</t>
    </rPh>
    <rPh sb="5" eb="7">
      <t>デンタツ</t>
    </rPh>
    <rPh sb="7" eb="9">
      <t>ヨウイン</t>
    </rPh>
    <phoneticPr fontId="9"/>
  </si>
  <si>
    <t>役割</t>
    <rPh sb="0" eb="2">
      <t>ヤクワ</t>
    </rPh>
    <phoneticPr fontId="9"/>
  </si>
  <si>
    <t>□自衛水防活動の指揮統制、
　状況の把握、情報内容の記録
□館内放送等による避難の呼びかけ
□洪水予報等の情報の収集
□関係者及び関係機関との連携</t>
    <rPh sb="1" eb="3">
      <t>ジエイ</t>
    </rPh>
    <rPh sb="3" eb="5">
      <t>スイボウ</t>
    </rPh>
    <rPh sb="5" eb="7">
      <t>カツドウ</t>
    </rPh>
    <rPh sb="8" eb="10">
      <t>シキ</t>
    </rPh>
    <rPh sb="10" eb="12">
      <t>トウセイ</t>
    </rPh>
    <rPh sb="15" eb="17">
      <t>ジョウキョウ</t>
    </rPh>
    <rPh sb="18" eb="20">
      <t>ハアク</t>
    </rPh>
    <rPh sb="21" eb="23">
      <t>ジョウホウ</t>
    </rPh>
    <rPh sb="23" eb="25">
      <t>ナイヨウ</t>
    </rPh>
    <rPh sb="26" eb="28">
      <t>キロク</t>
    </rPh>
    <rPh sb="30" eb="32">
      <t>カンナイ</t>
    </rPh>
    <rPh sb="32" eb="34">
      <t>ホウソウ</t>
    </rPh>
    <rPh sb="34" eb="35">
      <t>トウ</t>
    </rPh>
    <rPh sb="38" eb="40">
      <t>ヒナン</t>
    </rPh>
    <rPh sb="41" eb="42">
      <t>ヨ</t>
    </rPh>
    <rPh sb="47" eb="49">
      <t>コウズイ</t>
    </rPh>
    <rPh sb="49" eb="51">
      <t>ヨホウ</t>
    </rPh>
    <rPh sb="51" eb="52">
      <t>トウ</t>
    </rPh>
    <rPh sb="53" eb="55">
      <t>ジョウホウ</t>
    </rPh>
    <rPh sb="56" eb="58">
      <t>シュウシュウ</t>
    </rPh>
    <rPh sb="60" eb="63">
      <t>カンケイシャ</t>
    </rPh>
    <rPh sb="63" eb="64">
      <t>オヨ</t>
    </rPh>
    <rPh sb="65" eb="67">
      <t>カンケイ</t>
    </rPh>
    <rPh sb="67" eb="69">
      <t>キカン</t>
    </rPh>
    <rPh sb="71" eb="73">
      <t>レンケイ</t>
    </rPh>
    <phoneticPr fontId="9"/>
  </si>
  <si>
    <t>□避難誘導の実施
□未避難者、要救助者の確認</t>
    <rPh sb="1" eb="3">
      <t>ヒナン</t>
    </rPh>
    <rPh sb="3" eb="5">
      <t>ユウドウ</t>
    </rPh>
    <rPh sb="6" eb="8">
      <t>ジッシ</t>
    </rPh>
    <rPh sb="10" eb="11">
      <t>ミ</t>
    </rPh>
    <rPh sb="11" eb="14">
      <t>ヒナンシャ</t>
    </rPh>
    <rPh sb="15" eb="18">
      <t>ヨウキュウジョ</t>
    </rPh>
    <rPh sb="18" eb="19">
      <t>シャ</t>
    </rPh>
    <rPh sb="20" eb="22">
      <t>カクニン</t>
    </rPh>
    <phoneticPr fontId="9"/>
  </si>
  <si>
    <t>避難誘導
要員</t>
    <rPh sb="0" eb="2">
      <t>ヒナン</t>
    </rPh>
    <rPh sb="2" eb="4">
      <t>ユウドウ</t>
    </rPh>
    <rPh sb="5" eb="7">
      <t>ヨウイン</t>
    </rPh>
    <phoneticPr fontId="9"/>
  </si>
  <si>
    <t>管理権限者</t>
    <rPh sb="0" eb="2">
      <t>カンリ</t>
    </rPh>
    <rPh sb="2" eb="4">
      <t>ケンゲン</t>
    </rPh>
    <rPh sb="4" eb="5">
      <t>シャ</t>
    </rPh>
    <phoneticPr fontId="9"/>
  </si>
  <si>
    <t>代行者</t>
    <rPh sb="0" eb="3">
      <t>ダイコウシャ</t>
    </rPh>
    <phoneticPr fontId="9"/>
  </si>
  <si>
    <t>班長</t>
    <rPh sb="0" eb="2">
      <t>ハンチョウ</t>
    </rPh>
    <phoneticPr fontId="9"/>
  </si>
  <si>
    <t>名</t>
    <rPh sb="0" eb="1">
      <t>メイ</t>
    </rPh>
    <phoneticPr fontId="9"/>
  </si>
  <si>
    <t>班員</t>
    <rPh sb="0" eb="2">
      <t>ハンイン</t>
    </rPh>
    <phoneticPr fontId="9"/>
  </si>
  <si>
    <t>様式12</t>
    <rPh sb="0" eb="2">
      <t>ヨウシキ</t>
    </rPh>
    <phoneticPr fontId="9"/>
  </si>
  <si>
    <t>自衛水防組織を設置する場合のみ作成</t>
    <rPh sb="0" eb="2">
      <t>ジエイ</t>
    </rPh>
    <rPh sb="2" eb="4">
      <t>スイボウ</t>
    </rPh>
    <rPh sb="4" eb="6">
      <t>ソシキ</t>
    </rPh>
    <rPh sb="7" eb="9">
      <t>セッチ</t>
    </rPh>
    <rPh sb="11" eb="13">
      <t>バアイ</t>
    </rPh>
    <rPh sb="15" eb="17">
      <t>サクセイ</t>
    </rPh>
    <phoneticPr fontId="9"/>
  </si>
  <si>
    <t>（自衛水防組織の編成）</t>
  </si>
  <si>
    <t>（自衛水防組織の運用）</t>
  </si>
  <si>
    <t>（自衛水防組織の装備）</t>
  </si>
  <si>
    <t>（自衛水防組織の活動）</t>
  </si>
  <si>
    <t>　４　自衛水防組織に、班を置く。</t>
    <phoneticPr fontId="9"/>
  </si>
  <si>
    <t>　　(１)　班は、総括・情報班及び避難誘導班とし、各班に班長を置く。</t>
    <phoneticPr fontId="9"/>
  </si>
  <si>
    <t>　　(２)　各班の任務は、別表１に掲げる任務とする。</t>
    <phoneticPr fontId="9"/>
  </si>
  <si>
    <t>別表１　「自衛水防組織の編成と任務」</t>
    <rPh sb="0" eb="1">
      <t>ベツ</t>
    </rPh>
    <rPh sb="1" eb="2">
      <t>ヒョウ</t>
    </rPh>
    <rPh sb="5" eb="7">
      <t>ジエイ</t>
    </rPh>
    <rPh sb="7" eb="9">
      <t>スイボウ</t>
    </rPh>
    <rPh sb="9" eb="11">
      <t>ソシキ</t>
    </rPh>
    <rPh sb="12" eb="14">
      <t>ヘンセイ</t>
    </rPh>
    <rPh sb="15" eb="17">
      <t>ニンム</t>
    </rPh>
    <phoneticPr fontId="9"/>
  </si>
  <si>
    <t>第１条　管理権限者は、洪水時等において避難確保計画に基づく円滑かつ迅速な避難を確
　　　　保するため、自衛水防組織を編成するものとする。</t>
    <phoneticPr fontId="9"/>
  </si>
  <si>
    <t>　２　自衛水防組織には、統括管理者を置く。</t>
    <phoneticPr fontId="9"/>
  </si>
  <si>
    <t>　　(１)　統括管理者は、管理権限者の命を受け、自衛水防組織の機能が有効に発揮でき
　　　　　るよう組織を統括する。</t>
    <phoneticPr fontId="9"/>
  </si>
  <si>
    <t>　　(２)　統括管理者は、洪水時等における避難行動について、その指揮、命令、監督等
　　　　　一切の権限を有する。</t>
    <phoneticPr fontId="9"/>
  </si>
  <si>
    <t>　　(３)　防災センター（最低限、通信設備を有するものとする）を自衛水防組織の活動
　　　　　拠点とし、防災センター勤務員及び各班の班長を自衛水防組織の中核として配
　　　　　置する。</t>
    <phoneticPr fontId="9"/>
  </si>
  <si>
    <t>第２条　管理権限者は、従業員の勤務体制（シフト）も考慮した組織編成に努め、必要な
　　　　人員の確保及び従業員等に割り当てた任務の周知徹底を図るものとする。</t>
    <phoneticPr fontId="9"/>
  </si>
  <si>
    <t>　２　特に、休日・夜間も施設内に利用者が滞在する施設にあって、休日・夜間に在館す
　　　る従業員等のみによっては十分な体制を確保することが難しい場合は、管理権限者
　　　は、近隣在住の従業員等の非常参集も考慮して組織編成に努めるものとする。</t>
    <phoneticPr fontId="9"/>
  </si>
  <si>
    <t>　３　管理権限者は、災害等の応急活動のため緊急連絡網や従業員等の非常参集計画を定
　　　めるものとする。</t>
    <phoneticPr fontId="9"/>
  </si>
  <si>
    <t>　３　管理権限者は、統括管理者の代行者を定め、当該代行者に対し、統括管理者の任務
　　　を代行するために必要な指揮、命令、監督等の権限を付与する。</t>
    <phoneticPr fontId="9"/>
  </si>
  <si>
    <t>第３条　管理権限者は、自衛水防組織に必要な装備品を整備するとともに、適正な維持管
　　　　理に努めなければならない。</t>
    <phoneticPr fontId="9"/>
  </si>
  <si>
    <t>　　(１)　自衛水防組織の装備品は、別表２「自衛水防組織装備品リスト」のとおりとす
　　　　　る。</t>
    <phoneticPr fontId="9"/>
  </si>
  <si>
    <t>　　(２)　自衛水防組織の装備品については、統括管理者が防災センターに保管し、必要
　　　　　な点検を行うとともに点検結果を記録保管し、常時使用できる状態で維持管理
　　　　　する。</t>
    <phoneticPr fontId="9"/>
  </si>
  <si>
    <t>第４条　自衛水防組織の各班は、避難確保計画に基づき情報収集及び避難誘導等の活動を
　　　　行うものとする。</t>
    <phoneticPr fontId="9"/>
  </si>
  <si>
    <t>別表2　「自衛水防組織装備品リスト」</t>
    <rPh sb="0" eb="1">
      <t>ベツ</t>
    </rPh>
    <rPh sb="1" eb="2">
      <t>ヒョウ</t>
    </rPh>
    <rPh sb="5" eb="7">
      <t>ジエイ</t>
    </rPh>
    <rPh sb="7" eb="9">
      <t>スイボウ</t>
    </rPh>
    <rPh sb="9" eb="11">
      <t>ソシキ</t>
    </rPh>
    <rPh sb="11" eb="14">
      <t>ソウビヒン</t>
    </rPh>
    <phoneticPr fontId="9"/>
  </si>
  <si>
    <t>総括・
情報班</t>
    <rPh sb="0" eb="2">
      <t>ソウカツ</t>
    </rPh>
    <rPh sb="4" eb="6">
      <t>ジョウホウ</t>
    </rPh>
    <rPh sb="6" eb="7">
      <t>ハン</t>
    </rPh>
    <phoneticPr fontId="9"/>
  </si>
  <si>
    <t>総括・情報班</t>
    <rPh sb="0" eb="2">
      <t>ソウカツ</t>
    </rPh>
    <rPh sb="3" eb="5">
      <t>ジョウホウ</t>
    </rPh>
    <rPh sb="5" eb="6">
      <t>ハン</t>
    </rPh>
    <phoneticPr fontId="9"/>
  </si>
  <si>
    <t>避難誘導班</t>
    <rPh sb="0" eb="2">
      <t>ヒナン</t>
    </rPh>
    <rPh sb="2" eb="4">
      <t>ユウドウ</t>
    </rPh>
    <rPh sb="4" eb="5">
      <t>ハン</t>
    </rPh>
    <phoneticPr fontId="9"/>
  </si>
  <si>
    <t>任務</t>
    <rPh sb="0" eb="2">
      <t>ニンム</t>
    </rPh>
    <phoneticPr fontId="9"/>
  </si>
  <si>
    <t>装備品</t>
    <rPh sb="0" eb="3">
      <t>ソウビヒン</t>
    </rPh>
    <phoneticPr fontId="9"/>
  </si>
  <si>
    <t xml:space="preserve">名簿（従業員、利用者等）
情報収集及び伝達機器（ラジオ、タブレット、トランシーバー、携帯電話等）
照明器具（懐中電灯、投光機等）
</t>
    <phoneticPr fontId="9"/>
  </si>
  <si>
    <t xml:space="preserve">名簿（従業員、利用者等）
誘導の標識（案内旗等）
情報収集及び伝達機器
（タブレット、トランシーバー、携帯電話等）
懐中電灯
携帯用拡声器
誘導用ライフジャケット
蛍光塗料
</t>
    <phoneticPr fontId="9"/>
  </si>
  <si>
    <t>16．防災体制一覧表</t>
    <rPh sb="3" eb="5">
      <t>ボウサイ</t>
    </rPh>
    <rPh sb="5" eb="7">
      <t>タイセイ</t>
    </rPh>
    <rPh sb="7" eb="9">
      <t>イチラン</t>
    </rPh>
    <rPh sb="9" eb="10">
      <t>ヒョウ</t>
    </rPh>
    <phoneticPr fontId="9"/>
  </si>
  <si>
    <t>15．対応別避難誘導方法一覧表</t>
    <rPh sb="3" eb="5">
      <t>タイオウ</t>
    </rPh>
    <rPh sb="5" eb="6">
      <t>ベツ</t>
    </rPh>
    <rPh sb="6" eb="8">
      <t>ヒナン</t>
    </rPh>
    <rPh sb="8" eb="10">
      <t>ユウドウ</t>
    </rPh>
    <rPh sb="10" eb="12">
      <t>ホウホウ</t>
    </rPh>
    <rPh sb="12" eb="14">
      <t>イチラン</t>
    </rPh>
    <rPh sb="14" eb="15">
      <t>ヒョウ</t>
    </rPh>
    <phoneticPr fontId="9"/>
  </si>
  <si>
    <r>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・シートの性質上、文字がつぶれたりする場合がありますので、その場合は適宜エクセルシートの大きさを変えるなどし、表示内容を調整してください。
・</t>
    </r>
    <r>
      <rPr>
        <b/>
        <sz val="12"/>
        <color theme="1"/>
        <rFont val="ＭＳ ゴシック"/>
        <family val="3"/>
        <charset val="128"/>
      </rPr>
      <t>太枠線内の色付けされた部分に入力してください。</t>
    </r>
    <r>
      <rPr>
        <sz val="12"/>
        <color theme="1"/>
        <rFont val="ＭＳ ゴシック"/>
        <family val="3"/>
        <charset val="128"/>
      </rPr>
      <t xml:space="preserve">
・出力シートの内容の修正は、直接出力シートに対して行ってください。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4" eb="196">
      <t>ヒョウジ</t>
    </rPh>
    <rPh sb="196" eb="198">
      <t>ナイヨウ</t>
    </rPh>
    <rPh sb="199" eb="201">
      <t>チョウセイ</t>
    </rPh>
    <rPh sb="210" eb="212">
      <t>フトワク</t>
    </rPh>
    <rPh sb="212" eb="214">
      <t>センナイ</t>
    </rPh>
    <rPh sb="216" eb="217">
      <t>ヅ</t>
    </rPh>
    <rPh sb="221" eb="223">
      <t>ブブン</t>
    </rPh>
    <rPh sb="224" eb="226">
      <t>ニュウリョク</t>
    </rPh>
    <rPh sb="235" eb="237">
      <t>シュツリョク</t>
    </rPh>
    <rPh sb="241" eb="243">
      <t>ナイヨウ</t>
    </rPh>
    <rPh sb="244" eb="246">
      <t>シュウセイ</t>
    </rPh>
    <rPh sb="248" eb="250">
      <t>チョクセツ</t>
    </rPh>
    <rPh sb="250" eb="252">
      <t>シュツリョク</t>
    </rPh>
    <rPh sb="256" eb="257">
      <t>タイ</t>
    </rPh>
    <rPh sb="259" eb="260">
      <t>オコナ</t>
    </rPh>
    <phoneticPr fontId="9"/>
  </si>
  <si>
    <t>特別養護老人ホ-ム 甲斐</t>
    <rPh sb="10" eb="12">
      <t>カイ</t>
    </rPh>
    <phoneticPr fontId="9"/>
  </si>
  <si>
    <t>山梨県甲斐市篠原1234</t>
    <rPh sb="0" eb="3">
      <t>ヤマナシケン</t>
    </rPh>
    <rPh sb="3" eb="6">
      <t>カイシ</t>
    </rPh>
    <rPh sb="6" eb="8">
      <t>シノハラ</t>
    </rPh>
    <phoneticPr fontId="9"/>
  </si>
  <si>
    <t>甲斐市</t>
    <rPh sb="0" eb="3">
      <t>カイシ</t>
    </rPh>
    <phoneticPr fontId="9"/>
  </si>
  <si>
    <t>所在地区名（避難指示等の発令先地区名）</t>
    <rPh sb="8" eb="10">
      <t>シジ</t>
    </rPh>
    <phoneticPr fontId="9"/>
  </si>
  <si>
    <t>上篠原</t>
    <rPh sb="0" eb="1">
      <t>カミ</t>
    </rPh>
    <rPh sb="1" eb="3">
      <t>シノハラ</t>
    </rPh>
    <phoneticPr fontId="9"/>
  </si>
  <si>
    <t>電話、FAX、メール、ウェブサイトなど</t>
    <rPh sb="0" eb="2">
      <t>デンワ</t>
    </rPh>
    <phoneticPr fontId="9"/>
  </si>
  <si>
    <t>https://www.city.kai.yamanashi.jp</t>
    <phoneticPr fontId="9"/>
  </si>
  <si>
    <t>https://www.city.kai.yamanashi.jp/kurashi_tetsuduki/shobo_bosaijoho/bosai/3364.html</t>
    <phoneticPr fontId="9"/>
  </si>
  <si>
    <t>市町村への連絡先（所管課）</t>
    <rPh sb="9" eb="11">
      <t>ショカン</t>
    </rPh>
    <rPh sb="11" eb="12">
      <t>カ</t>
    </rPh>
    <phoneticPr fontId="9"/>
  </si>
  <si>
    <t>市町村の連絡先電話番号</t>
    <phoneticPr fontId="9"/>
  </si>
  <si>
    <t>上記所管課の連絡先</t>
    <rPh sb="0" eb="2">
      <t>ジョウキ</t>
    </rPh>
    <rPh sb="2" eb="4">
      <t>ショカン</t>
    </rPh>
    <rPh sb="4" eb="5">
      <t>カ</t>
    </rPh>
    <rPh sb="6" eb="9">
      <t>レンラクサキ</t>
    </rPh>
    <phoneticPr fontId="9"/>
  </si>
  <si>
    <t>　　病院→健康増進課　　障がい者施設→障がい者支援課</t>
    <rPh sb="2" eb="4">
      <t>ビョウイン</t>
    </rPh>
    <rPh sb="5" eb="7">
      <t>ケンコウ</t>
    </rPh>
    <rPh sb="7" eb="9">
      <t>ゾウシン</t>
    </rPh>
    <rPh sb="9" eb="10">
      <t>カ</t>
    </rPh>
    <rPh sb="12" eb="13">
      <t>ショウ</t>
    </rPh>
    <rPh sb="16" eb="18">
      <t>シセツ</t>
    </rPh>
    <rPh sb="19" eb="20">
      <t>ショウ</t>
    </rPh>
    <rPh sb="22" eb="23">
      <t>シャ</t>
    </rPh>
    <rPh sb="23" eb="25">
      <t>シエン</t>
    </rPh>
    <rPh sb="25" eb="26">
      <t>カ</t>
    </rPh>
    <phoneticPr fontId="9"/>
  </si>
  <si>
    <t>　　介護施設→長寿推進課　　学校施設→教育総務課</t>
    <rPh sb="2" eb="4">
      <t>カイゴ</t>
    </rPh>
    <rPh sb="14" eb="16">
      <t>ガッコウ</t>
    </rPh>
    <rPh sb="16" eb="18">
      <t>シセツ</t>
    </rPh>
    <rPh sb="19" eb="21">
      <t>キョウイク</t>
    </rPh>
    <rPh sb="21" eb="24">
      <t>ソウムカ</t>
    </rPh>
    <phoneticPr fontId="9"/>
  </si>
  <si>
    <t>甲斐市竜王2800</t>
    <rPh sb="0" eb="3">
      <t>カイシ</t>
    </rPh>
    <rPh sb="3" eb="5">
      <t>リュウオウ</t>
    </rPh>
    <phoneticPr fontId="9"/>
  </si>
  <si>
    <t>トランシーバー4台、ソーラー充電器2器　※数量を必ず記入</t>
    <rPh sb="21" eb="23">
      <t>スウリョウ</t>
    </rPh>
    <rPh sb="24" eb="25">
      <t>カナラ</t>
    </rPh>
    <rPh sb="26" eb="28">
      <t>キニュウ</t>
    </rPh>
    <phoneticPr fontId="9"/>
  </si>
  <si>
    <t>※数量を必ず記入</t>
    <phoneticPr fontId="9"/>
  </si>
  <si>
    <t>月日を記入</t>
    <rPh sb="0" eb="2">
      <t>ツキヒ</t>
    </rPh>
    <rPh sb="3" eb="5">
      <t>キニュウ</t>
    </rPh>
    <phoneticPr fontId="9"/>
  </si>
  <si>
    <t>　〃</t>
    <phoneticPr fontId="9"/>
  </si>
  <si>
    <t>※氏名を記入</t>
    <rPh sb="1" eb="3">
      <t>シメイ</t>
    </rPh>
    <rPh sb="4" eb="6">
      <t>キニュウ</t>
    </rPh>
    <phoneticPr fontId="9"/>
  </si>
  <si>
    <t>班員数</t>
    <rPh sb="0" eb="2">
      <t>ハンイン</t>
    </rPh>
    <rPh sb="2" eb="3">
      <t>カズ</t>
    </rPh>
    <phoneticPr fontId="9"/>
  </si>
  <si>
    <t>※班員数を記入</t>
    <rPh sb="1" eb="3">
      <t>ハンイン</t>
    </rPh>
    <rPh sb="3" eb="4">
      <t>スウ</t>
    </rPh>
    <rPh sb="5" eb="7">
      <t>キニュウ</t>
    </rPh>
    <phoneticPr fontId="9"/>
  </si>
  <si>
    <t>荒川</t>
    <rPh sb="0" eb="2">
      <t>アラカワ</t>
    </rPh>
    <phoneticPr fontId="9"/>
  </si>
  <si>
    <t>富士川</t>
    <rPh sb="0" eb="3">
      <t>フジカワ</t>
    </rPh>
    <phoneticPr fontId="9"/>
  </si>
  <si>
    <t>貢川</t>
    <rPh sb="0" eb="1">
      <t>ク</t>
    </rPh>
    <rPh sb="1" eb="2">
      <t>カワ</t>
    </rPh>
    <phoneticPr fontId="9"/>
  </si>
  <si>
    <t>施設の２階</t>
    <rPh sb="0" eb="2">
      <t>シセツ</t>
    </rPh>
    <rPh sb="4" eb="5">
      <t>カイ</t>
    </rPh>
    <phoneticPr fontId="9"/>
  </si>
  <si>
    <t>近隣安全確保</t>
    <rPh sb="0" eb="2">
      <t>キンリン</t>
    </rPh>
    <rPh sb="2" eb="4">
      <t>アンゼン</t>
    </rPh>
    <phoneticPr fontId="9"/>
  </si>
  <si>
    <t>○○の３階</t>
    <rPh sb="4" eb="5">
      <t>カイ</t>
    </rPh>
    <phoneticPr fontId="9"/>
  </si>
  <si>
    <t>屋内安全確保場所（自施設内）</t>
    <rPh sb="0" eb="2">
      <t>オクナイ</t>
    </rPh>
    <rPh sb="2" eb="4">
      <t>アンゼン</t>
    </rPh>
    <rPh sb="4" eb="6">
      <t>カクホ</t>
    </rPh>
    <rPh sb="6" eb="8">
      <t>バショ</t>
    </rPh>
    <rPh sb="9" eb="10">
      <t>ジ</t>
    </rPh>
    <rPh sb="10" eb="12">
      <t>シセツ</t>
    </rPh>
    <rPh sb="12" eb="13">
      <t>ナイ</t>
    </rPh>
    <phoneticPr fontId="9"/>
  </si>
  <si>
    <t>近隣安全確保場所（設定がある場合）</t>
    <rPh sb="0" eb="2">
      <t>キンリン</t>
    </rPh>
    <rPh sb="2" eb="4">
      <t>アンゼン</t>
    </rPh>
    <rPh sb="4" eb="6">
      <t>カクホ</t>
    </rPh>
    <rPh sb="6" eb="8">
      <t>バショ</t>
    </rPh>
    <rPh sb="9" eb="11">
      <t>セッテイ</t>
    </rPh>
    <rPh sb="14" eb="16">
      <t>バアイ</t>
    </rPh>
    <phoneticPr fontId="9"/>
  </si>
  <si>
    <t>近隣安全確保場所までの移動距離</t>
    <rPh sb="0" eb="2">
      <t>キンリン</t>
    </rPh>
    <rPh sb="2" eb="4">
      <t>アンゼン</t>
    </rPh>
    <rPh sb="4" eb="6">
      <t>カクホ</t>
    </rPh>
    <rPh sb="6" eb="8">
      <t>バショ</t>
    </rPh>
    <rPh sb="11" eb="13">
      <t>イドウ</t>
    </rPh>
    <rPh sb="13" eb="15">
      <t>キョリ</t>
    </rPh>
    <phoneticPr fontId="9"/>
  </si>
  <si>
    <t>近隣安全確保場所までの移動手段</t>
    <rPh sb="0" eb="2">
      <t>キンリン</t>
    </rPh>
    <rPh sb="2" eb="4">
      <t>アンゼン</t>
    </rPh>
    <rPh sb="4" eb="6">
      <t>カクホ</t>
    </rPh>
    <rPh sb="6" eb="8">
      <t>バショ</t>
    </rPh>
    <rPh sb="11" eb="13">
      <t>イドウ</t>
    </rPh>
    <rPh sb="13" eb="15">
      <t>シュダン</t>
    </rPh>
    <phoneticPr fontId="9"/>
  </si>
  <si>
    <t>　対象河川②</t>
    <phoneticPr fontId="9"/>
  </si>
  <si>
    <t>　対象河川③</t>
    <phoneticPr fontId="9"/>
  </si>
  <si>
    <t>「避難確保計画作成シート」　洪水災害用</t>
    <rPh sb="1" eb="3">
      <t>ヒナン</t>
    </rPh>
    <rPh sb="3" eb="5">
      <t>カクホ</t>
    </rPh>
    <rPh sb="5" eb="7">
      <t>ケイカク</t>
    </rPh>
    <rPh sb="7" eb="9">
      <t>サクセイ</t>
    </rPh>
    <rPh sb="14" eb="16">
      <t>コウズイ</t>
    </rPh>
    <rPh sb="16" eb="18">
      <t>サイガイ</t>
    </rPh>
    <rPh sb="18" eb="19">
      <t>ヨウ</t>
    </rPh>
    <phoneticPr fontId="9"/>
  </si>
  <si>
    <t>時間帯毎の施設職員数及び利用者数（想定される最大数）を記入します。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0" eb="11">
      <t>オヨ</t>
    </rPh>
    <rPh sb="12" eb="15">
      <t>リヨウシャ</t>
    </rPh>
    <rPh sb="15" eb="16">
      <t>スウ</t>
    </rPh>
    <rPh sb="17" eb="19">
      <t>ソウテイ</t>
    </rPh>
    <rPh sb="22" eb="24">
      <t>サイダイ</t>
    </rPh>
    <rPh sb="24" eb="25">
      <t>スウ</t>
    </rPh>
    <rPh sb="27" eb="29">
      <t>キニュウ</t>
    </rPh>
    <rPh sb="34" eb="36">
      <t>キュウジツ</t>
    </rPh>
    <rPh sb="37" eb="39">
      <t>タイセイ</t>
    </rPh>
    <rPh sb="40" eb="42">
      <t>ヘイジツ</t>
    </rPh>
    <rPh sb="44" eb="45">
      <t>コト</t>
    </rPh>
    <rPh sb="47" eb="49">
      <t>バアイ</t>
    </rPh>
    <rPh sb="50" eb="52">
      <t>キュウジツ</t>
    </rPh>
    <rPh sb="52" eb="54">
      <t>セッテイ</t>
    </rPh>
    <rPh sb="55" eb="57">
      <t>ウム</t>
    </rPh>
    <rPh sb="59" eb="61">
      <t>ヘイジツ</t>
    </rPh>
    <rPh sb="62" eb="63">
      <t>コト</t>
    </rPh>
    <rPh sb="67" eb="69">
      <t>センタク</t>
    </rPh>
    <phoneticPr fontId="9"/>
  </si>
  <si>
    <t>保護者・家族等への事前連絡</t>
    <rPh sb="4" eb="6">
      <t>カゾク</t>
    </rPh>
    <rPh sb="6" eb="7">
      <t>トウ</t>
    </rPh>
    <phoneticPr fontId="9"/>
  </si>
  <si>
    <t>高齢者等避難
(警戒レベル3)
避難指示
(警戒レベル4)</t>
    <rPh sb="8" eb="10">
      <t>ケイカイ</t>
    </rPh>
    <rPh sb="22" eb="24">
      <t>ケイカイ</t>
    </rPh>
    <phoneticPr fontId="9"/>
  </si>
  <si>
    <t>気象庁サイト（http://www.jma.go.jp）</t>
    <phoneticPr fontId="9"/>
  </si>
  <si>
    <r>
      <t>(2)</t>
    </r>
    <r>
      <rPr>
        <sz val="14"/>
        <color theme="1"/>
        <rFont val="ＭＳ ゴシック"/>
        <family val="3"/>
        <charset val="128"/>
      </rPr>
      <t>情報伝達</t>
    </r>
    <phoneticPr fontId="9"/>
  </si>
  <si>
    <r>
      <t>(1)</t>
    </r>
    <r>
      <rPr>
        <sz val="14"/>
        <color theme="1"/>
        <rFont val="ＭＳ ゴシック"/>
        <family val="3"/>
        <charset val="128"/>
      </rPr>
      <t>情報収集</t>
    </r>
    <phoneticPr fontId="9"/>
  </si>
  <si>
    <r>
      <rPr>
        <sz val="7"/>
        <color theme="1"/>
        <rFont val="ＭＳ ゴシック"/>
        <family val="3"/>
        <charset val="128"/>
      </rPr>
      <t xml:space="preserve">　 </t>
    </r>
    <r>
      <rPr>
        <sz val="14"/>
        <color theme="1"/>
        <rFont val="ＭＳ ゴシック"/>
        <family val="3"/>
        <charset val="128"/>
      </rPr>
      <t>連絡体制及び防災体制は、以下のとおりとする。</t>
    </r>
    <rPh sb="2" eb="4">
      <t>レンラク</t>
    </rPh>
    <rPh sb="4" eb="6">
      <t>タイセイ</t>
    </rPh>
    <rPh sb="6" eb="7">
      <t>オヨ</t>
    </rPh>
    <rPh sb="8" eb="10">
      <t>ボウサイ</t>
    </rPh>
    <rPh sb="10" eb="12">
      <t>タイセイ</t>
    </rPh>
    <rPh sb="14" eb="16">
      <t>イカ</t>
    </rPh>
    <phoneticPr fontId="9"/>
  </si>
  <si>
    <t>　避難先までの移動手段は、以下のとおりとする。</t>
    <rPh sb="1" eb="3">
      <t>ヒナン</t>
    </rPh>
    <rPh sb="3" eb="4">
      <t>サキ</t>
    </rPh>
    <rPh sb="7" eb="9">
      <t>イドウ</t>
    </rPh>
    <rPh sb="9" eb="11">
      <t>シュダン</t>
    </rPh>
    <rPh sb="13" eb="15">
      <t>イカ</t>
    </rPh>
    <phoneticPr fontId="9"/>
  </si>
  <si>
    <t>関連する外部機関の例としては、甲斐市の所管課のほか、甲斐市防災危機管理課、山梨県の所管課、消防署、警察署、避難誘導等の支援者、医療機関等が挙げられます。</t>
    <rPh sb="0" eb="2">
      <t>カンレン</t>
    </rPh>
    <rPh sb="4" eb="6">
      <t>ガイブ</t>
    </rPh>
    <rPh sb="6" eb="8">
      <t>キカン</t>
    </rPh>
    <rPh sb="9" eb="10">
      <t>レイ</t>
    </rPh>
    <rPh sb="15" eb="18">
      <t>カイシ</t>
    </rPh>
    <rPh sb="19" eb="21">
      <t>ショカン</t>
    </rPh>
    <rPh sb="21" eb="22">
      <t>カ</t>
    </rPh>
    <rPh sb="26" eb="29">
      <t>カイシ</t>
    </rPh>
    <rPh sb="29" eb="31">
      <t>ボウサイ</t>
    </rPh>
    <rPh sb="31" eb="33">
      <t>キキ</t>
    </rPh>
    <rPh sb="33" eb="35">
      <t>カンリ</t>
    </rPh>
    <rPh sb="35" eb="36">
      <t>カ</t>
    </rPh>
    <rPh sb="37" eb="40">
      <t>ヤマナシケン</t>
    </rPh>
    <rPh sb="41" eb="43">
      <t>ショカン</t>
    </rPh>
    <rPh sb="43" eb="44">
      <t>カ</t>
    </rPh>
    <rPh sb="45" eb="48">
      <t>ショウボウショ</t>
    </rPh>
    <rPh sb="49" eb="52">
      <t>ケイサツショ</t>
    </rPh>
    <rPh sb="53" eb="55">
      <t>ヒナン</t>
    </rPh>
    <rPh sb="55" eb="57">
      <t>ユウドウ</t>
    </rPh>
    <rPh sb="57" eb="58">
      <t>トウ</t>
    </rPh>
    <rPh sb="59" eb="62">
      <t>シエンシャ</t>
    </rPh>
    <rPh sb="63" eb="65">
      <t>イリョウ</t>
    </rPh>
    <rPh sb="65" eb="67">
      <t>キカン</t>
    </rPh>
    <rPh sb="67" eb="68">
      <t>トウ</t>
    </rPh>
    <rPh sb="69" eb="70">
      <t>ア</t>
    </rPh>
    <phoneticPr fontId="9"/>
  </si>
  <si>
    <t>市町村による「高齢者等避難」「避難指示」の発令の対象となる、施設の所在地の自治会名を記載</t>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ジチカイ</t>
    </rPh>
    <rPh sb="40" eb="41">
      <t>メイ</t>
    </rPh>
    <rPh sb="42" eb="44">
      <t>キサイ</t>
    </rPh>
    <phoneticPr fontId="9"/>
  </si>
  <si>
    <t>船山橋観測所</t>
    <rPh sb="0" eb="2">
      <t>フナヤマ</t>
    </rPh>
    <rPh sb="2" eb="3">
      <t>ハシ</t>
    </rPh>
    <rPh sb="3" eb="5">
      <t>カンソク</t>
    </rPh>
    <rPh sb="5" eb="6">
      <t>ジョ</t>
    </rPh>
    <phoneticPr fontId="9"/>
  </si>
  <si>
    <t>荒川観測所</t>
    <rPh sb="0" eb="2">
      <t>アラカワ</t>
    </rPh>
    <rPh sb="2" eb="4">
      <t>カンソク</t>
    </rPh>
    <rPh sb="4" eb="5">
      <t>ジョ</t>
    </rPh>
    <phoneticPr fontId="9"/>
  </si>
  <si>
    <t>貢川観測所</t>
    <rPh sb="0" eb="1">
      <t>ク</t>
    </rPh>
    <rPh sb="1" eb="2">
      <t>カワ</t>
    </rPh>
    <rPh sb="2" eb="4">
      <t>カンソク</t>
    </rPh>
    <rPh sb="4" eb="5">
      <t>ジョ</t>
    </rPh>
    <phoneticPr fontId="9"/>
  </si>
  <si>
    <t>竜王小学校（校舎２階以上）</t>
    <rPh sb="0" eb="2">
      <t>リュウオウ</t>
    </rPh>
    <rPh sb="2" eb="5">
      <t>ショウガッコウ</t>
    </rPh>
    <rPh sb="6" eb="8">
      <t>コウシャ</t>
    </rPh>
    <rPh sb="9" eb="10">
      <t>カイ</t>
    </rPh>
    <rPh sb="10" eb="12">
      <t>イジョウ</t>
    </rPh>
    <phoneticPr fontId="9"/>
  </si>
  <si>
    <t>避難に伴うリスクを踏まえ、必要がある場合は、自施設の屋内安全場所を設定してください。
自施設内に屋内安全場所が確保できず、近隣の安全な場所を設定している場合は記載してください。</t>
    <rPh sb="0" eb="2">
      <t>ヒナン</t>
    </rPh>
    <rPh sb="3" eb="4">
      <t>トモナ</t>
    </rPh>
    <rPh sb="9" eb="10">
      <t>フ</t>
    </rPh>
    <rPh sb="13" eb="15">
      <t>ヒツヨウ</t>
    </rPh>
    <rPh sb="18" eb="20">
      <t>バアイ</t>
    </rPh>
    <rPh sb="22" eb="23">
      <t>ジ</t>
    </rPh>
    <rPh sb="23" eb="25">
      <t>シセツ</t>
    </rPh>
    <rPh sb="26" eb="28">
      <t>オクナイ</t>
    </rPh>
    <rPh sb="28" eb="30">
      <t>アンゼン</t>
    </rPh>
    <rPh sb="30" eb="32">
      <t>バショ</t>
    </rPh>
    <rPh sb="33" eb="35">
      <t>セッテイ</t>
    </rPh>
    <rPh sb="43" eb="46">
      <t>ジシセツ</t>
    </rPh>
    <rPh sb="46" eb="47">
      <t>ナイ</t>
    </rPh>
    <rPh sb="48" eb="50">
      <t>オクナイ</t>
    </rPh>
    <rPh sb="50" eb="52">
      <t>アンゼン</t>
    </rPh>
    <rPh sb="52" eb="54">
      <t>バショ</t>
    </rPh>
    <rPh sb="55" eb="57">
      <t>カクホ</t>
    </rPh>
    <rPh sb="61" eb="63">
      <t>キンリン</t>
    </rPh>
    <rPh sb="64" eb="66">
      <t>アンゼン</t>
    </rPh>
    <rPh sb="67" eb="69">
      <t>バショ</t>
    </rPh>
    <rPh sb="70" eb="72">
      <t>セッテイ</t>
    </rPh>
    <rPh sb="76" eb="78">
      <t>バアイ</t>
    </rPh>
    <rPh sb="79" eb="81">
      <t>キサイ</t>
    </rPh>
    <phoneticPr fontId="9"/>
  </si>
  <si>
    <t>施設における防災体制を記入します。
誰がどうやって何をするのかあらかじめ設定しておきます。</t>
    <rPh sb="0" eb="2">
      <t>シセツ</t>
    </rPh>
    <rPh sb="6" eb="8">
      <t>ボウサイ</t>
    </rPh>
    <rPh sb="8" eb="10">
      <t>タイセイ</t>
    </rPh>
    <rPh sb="11" eb="13">
      <t>キニュウ</t>
    </rPh>
    <rPh sb="18" eb="19">
      <t>ダレ</t>
    </rPh>
    <rPh sb="25" eb="26">
      <t>ナニ</t>
    </rPh>
    <rPh sb="36" eb="38">
      <t>セッテイ</t>
    </rPh>
    <phoneticPr fontId="9"/>
  </si>
  <si>
    <t>高齢者等避難
（警戒レベル３）</t>
    <phoneticPr fontId="9"/>
  </si>
  <si>
    <t xml:space="preserve">避難指示
（警戒レベル４）
</t>
    <phoneticPr fontId="9"/>
  </si>
  <si>
    <t>【災害のおそれ高い】
・災害が発生するおそれが高い状況
・災害リスクのある区域等の居住者等が危険な場所から避難するべき状況において、市町村長から必要と認める居住者等に対し発令される情報。</t>
    <phoneticPr fontId="9"/>
  </si>
  <si>
    <t>【危険な場所から全員避難】
・居住者等は危険な場所から全員避難する必要がある。
・「立退き避難」を基本とし、屋内で身の安全を確保できるか等を確認したうえで、居住者等の自らの判断で「屋内安全確保」することも可能。</t>
    <phoneticPr fontId="9"/>
  </si>
  <si>
    <r>
      <t xml:space="preserve">緊急安全確保
（警戒レベル５）
</t>
    </r>
    <r>
      <rPr>
        <b/>
        <u/>
        <sz val="11"/>
        <color theme="1"/>
        <rFont val="ＭＳ ゴシック"/>
        <family val="3"/>
        <charset val="128"/>
      </rPr>
      <t>※必ず発令される情報ではない</t>
    </r>
    <r>
      <rPr>
        <b/>
        <sz val="11"/>
        <color theme="1"/>
        <rFont val="ＭＳ ゴシック"/>
        <family val="3"/>
        <charset val="128"/>
      </rPr>
      <t xml:space="preserve">
</t>
    </r>
    <rPh sb="0" eb="2">
      <t>キンキュウ</t>
    </rPh>
    <rPh sb="2" eb="4">
      <t>アンゼン</t>
    </rPh>
    <rPh sb="4" eb="6">
      <t>カクホ</t>
    </rPh>
    <rPh sb="19" eb="20">
      <t>カナラ</t>
    </rPh>
    <rPh sb="21" eb="23">
      <t>ハツレイ</t>
    </rPh>
    <rPh sb="26" eb="28">
      <t>ジョウホウ</t>
    </rPh>
    <phoneticPr fontId="9"/>
  </si>
  <si>
    <t>【危険な場所から高齢者等は避難】
・「立退き避難」を基本とし、屋内で身の安全を確保できるか等を確認したうえで自らの判断で「屋内安全確保」することも可能。
・高齢者等以外の人も必要に応じ、外出を控えたり、避難の準備をするなど、自主的に避難するタイミング。</t>
    <phoneticPr fontId="9"/>
  </si>
  <si>
    <t>【災害のおそれあり】
・災害が発生するおそれがある状況
・災害リスクのある区域等の高齢者等（障がいのある人等の避難に時間を要する人や避難支援者等を含む）が危険な場所から避難するべき状況において、市町村長から必要な地域の居住者等に対し発令される情報。</t>
    <rPh sb="84" eb="86">
      <t>ヒナン</t>
    </rPh>
    <rPh sb="121" eb="123">
      <t>ジョウホウ</t>
    </rPh>
    <phoneticPr fontId="9"/>
  </si>
  <si>
    <t>【災害発生または切迫】
・災害が発生又は切迫している状況
・居住者等が身の安全を確保するために立退き避難をすることがかえって危険であると考えられる状況において、いまだ危険な場所にいる居住者等に対し、「立退き避難」を中心とした避難行動から。「緊急安全確保」を中心とした行動へと行動変容するよう市町村長が特に即したい場合に、必要と認める地域の必要と認める居住者等に対し発令される情報。</t>
    <rPh sb="1" eb="3">
      <t>サイガイ</t>
    </rPh>
    <rPh sb="3" eb="5">
      <t>ハッセイ</t>
    </rPh>
    <rPh sb="8" eb="10">
      <t>セッパク</t>
    </rPh>
    <rPh sb="13" eb="15">
      <t>サイガイ</t>
    </rPh>
    <rPh sb="16" eb="18">
      <t>ハッセイ</t>
    </rPh>
    <rPh sb="18" eb="19">
      <t>マタ</t>
    </rPh>
    <rPh sb="20" eb="22">
      <t>セッパク</t>
    </rPh>
    <rPh sb="26" eb="28">
      <t>ジョウキョウ</t>
    </rPh>
    <rPh sb="30" eb="33">
      <t>キョジュウシャ</t>
    </rPh>
    <rPh sb="33" eb="34">
      <t>トウ</t>
    </rPh>
    <rPh sb="35" eb="36">
      <t>ミ</t>
    </rPh>
    <rPh sb="37" eb="39">
      <t>アンゼン</t>
    </rPh>
    <rPh sb="40" eb="42">
      <t>カクホ</t>
    </rPh>
    <rPh sb="47" eb="49">
      <t>タチノ</t>
    </rPh>
    <rPh sb="50" eb="52">
      <t>ヒナン</t>
    </rPh>
    <rPh sb="62" eb="64">
      <t>キケン</t>
    </rPh>
    <rPh sb="68" eb="69">
      <t>カンガ</t>
    </rPh>
    <rPh sb="73" eb="75">
      <t>ジョウキョウ</t>
    </rPh>
    <rPh sb="83" eb="85">
      <t>キケン</t>
    </rPh>
    <rPh sb="86" eb="88">
      <t>バショ</t>
    </rPh>
    <rPh sb="91" eb="94">
      <t>キョジュウシャ</t>
    </rPh>
    <rPh sb="94" eb="95">
      <t>トウ</t>
    </rPh>
    <rPh sb="96" eb="97">
      <t>タイ</t>
    </rPh>
    <rPh sb="100" eb="102">
      <t>タチノ</t>
    </rPh>
    <rPh sb="103" eb="105">
      <t>ヒナン</t>
    </rPh>
    <rPh sb="107" eb="109">
      <t>チュウシン</t>
    </rPh>
    <rPh sb="112" eb="114">
      <t>ヒナン</t>
    </rPh>
    <rPh sb="114" eb="116">
      <t>コウドウ</t>
    </rPh>
    <rPh sb="120" eb="122">
      <t>キンキュウ</t>
    </rPh>
    <rPh sb="122" eb="124">
      <t>アンゼン</t>
    </rPh>
    <rPh sb="124" eb="126">
      <t>カクホ</t>
    </rPh>
    <rPh sb="128" eb="130">
      <t>チュウシン</t>
    </rPh>
    <rPh sb="133" eb="135">
      <t>コウドウ</t>
    </rPh>
    <rPh sb="137" eb="139">
      <t>コウドウ</t>
    </rPh>
    <rPh sb="139" eb="141">
      <t>ヘンヨウ</t>
    </rPh>
    <rPh sb="145" eb="147">
      <t>シチョウ</t>
    </rPh>
    <rPh sb="147" eb="149">
      <t>ソンチョウ</t>
    </rPh>
    <rPh sb="150" eb="151">
      <t>トク</t>
    </rPh>
    <rPh sb="152" eb="153">
      <t>ソク</t>
    </rPh>
    <rPh sb="156" eb="158">
      <t>バアイ</t>
    </rPh>
    <rPh sb="160" eb="162">
      <t>ヒツヨウ</t>
    </rPh>
    <rPh sb="163" eb="164">
      <t>ミト</t>
    </rPh>
    <rPh sb="166" eb="168">
      <t>チイキ</t>
    </rPh>
    <rPh sb="169" eb="171">
      <t>ヒツヨウ</t>
    </rPh>
    <rPh sb="172" eb="173">
      <t>ミト</t>
    </rPh>
    <rPh sb="175" eb="178">
      <t>キョジュウシャ</t>
    </rPh>
    <rPh sb="178" eb="179">
      <t>トウ</t>
    </rPh>
    <rPh sb="180" eb="181">
      <t>タイ</t>
    </rPh>
    <rPh sb="182" eb="184">
      <t>ハツレイ</t>
    </rPh>
    <rPh sb="187" eb="189">
      <t>ジョウホウ</t>
    </rPh>
    <phoneticPr fontId="9"/>
  </si>
  <si>
    <t>【命の危険　直ちに安全確保！】
・居住者等は命の危険があることから直ちに安全確保する必要がある。
・具体的にとるべき避難行動は「緊急安全確保」であるが、災害が発生・切迫した段階での行動であり、本来は「立退き避難」をすべきであったが、避難し遅れた居住者等がとる次善の行動である。
・本行動を促す情報が市町村から発令されるとは限らない。</t>
    <rPh sb="1" eb="2">
      <t>イノチ</t>
    </rPh>
    <rPh sb="3" eb="5">
      <t>キケン</t>
    </rPh>
    <rPh sb="6" eb="7">
      <t>タダ</t>
    </rPh>
    <rPh sb="9" eb="11">
      <t>アンゼン</t>
    </rPh>
    <rPh sb="11" eb="13">
      <t>カクホ</t>
    </rPh>
    <rPh sb="17" eb="20">
      <t>キョジュウシャ</t>
    </rPh>
    <rPh sb="20" eb="21">
      <t>トウ</t>
    </rPh>
    <rPh sb="22" eb="23">
      <t>イノチ</t>
    </rPh>
    <rPh sb="24" eb="26">
      <t>キケン</t>
    </rPh>
    <rPh sb="33" eb="34">
      <t>タダ</t>
    </rPh>
    <rPh sb="36" eb="38">
      <t>アンゼン</t>
    </rPh>
    <rPh sb="38" eb="40">
      <t>カクホ</t>
    </rPh>
    <rPh sb="42" eb="44">
      <t>ヒツヨウ</t>
    </rPh>
    <rPh sb="50" eb="53">
      <t>グタイテキ</t>
    </rPh>
    <rPh sb="58" eb="60">
      <t>ヒナン</t>
    </rPh>
    <rPh sb="60" eb="62">
      <t>コウドウ</t>
    </rPh>
    <rPh sb="64" eb="66">
      <t>キンキュウ</t>
    </rPh>
    <rPh sb="66" eb="68">
      <t>アンゼン</t>
    </rPh>
    <rPh sb="68" eb="70">
      <t>カクホ</t>
    </rPh>
    <rPh sb="76" eb="78">
      <t>サイガイ</t>
    </rPh>
    <rPh sb="79" eb="81">
      <t>ハッセイ</t>
    </rPh>
    <rPh sb="82" eb="84">
      <t>セッパク</t>
    </rPh>
    <rPh sb="86" eb="88">
      <t>ダンカイ</t>
    </rPh>
    <rPh sb="90" eb="92">
      <t>コウドウ</t>
    </rPh>
    <rPh sb="96" eb="98">
      <t>ホンライ</t>
    </rPh>
    <rPh sb="100" eb="102">
      <t>タチノ</t>
    </rPh>
    <rPh sb="103" eb="105">
      <t>ヒナン</t>
    </rPh>
    <rPh sb="116" eb="118">
      <t>ヒナン</t>
    </rPh>
    <rPh sb="119" eb="120">
      <t>オク</t>
    </rPh>
    <rPh sb="122" eb="125">
      <t>キョジュウシャ</t>
    </rPh>
    <rPh sb="125" eb="126">
      <t>トウ</t>
    </rPh>
    <rPh sb="129" eb="131">
      <t>ジゼン</t>
    </rPh>
    <rPh sb="132" eb="134">
      <t>コウドウ</t>
    </rPh>
    <rPh sb="140" eb="141">
      <t>ホン</t>
    </rPh>
    <rPh sb="141" eb="143">
      <t>コウドウ</t>
    </rPh>
    <rPh sb="144" eb="145">
      <t>ウナガ</t>
    </rPh>
    <rPh sb="146" eb="148">
      <t>ジョウホウ</t>
    </rPh>
    <rPh sb="149" eb="152">
      <t>シチョウソン</t>
    </rPh>
    <rPh sb="154" eb="156">
      <t>ハツレイ</t>
    </rPh>
    <rPh sb="161" eb="162">
      <t>カギ</t>
    </rPh>
    <phoneticPr fontId="9"/>
  </si>
  <si>
    <t>国土交通省【川の防災情報】</t>
    <phoneticPr fontId="9"/>
  </si>
  <si>
    <t>（http://www.river.go.jp/index）</t>
    <phoneticPr fontId="9"/>
  </si>
  <si>
    <t xml:space="preserve">河川情報センター【川の水位情報】
</t>
    <rPh sb="0" eb="2">
      <t>カセン</t>
    </rPh>
    <rPh sb="2" eb="4">
      <t>ジョウホウ</t>
    </rPh>
    <rPh sb="9" eb="10">
      <t>カワ</t>
    </rPh>
    <rPh sb="11" eb="13">
      <t>スイイ</t>
    </rPh>
    <rPh sb="13" eb="15">
      <t>ジョウホウ</t>
    </rPh>
    <phoneticPr fontId="9"/>
  </si>
  <si>
    <t>（http://k.river.go.jp）</t>
    <phoneticPr fontId="9"/>
  </si>
  <si>
    <t>（http://www3.pref.yamanashi.jp/yamanashiweb）</t>
    <phoneticPr fontId="9"/>
  </si>
  <si>
    <t>気象庁【指定河川洪水予報サイト】
（http://www.jma.go.jp/bousai/flood）</t>
    <phoneticPr fontId="9"/>
  </si>
  <si>
    <t>山梨県【総合河川情報システム】</t>
    <phoneticPr fontId="9"/>
  </si>
  <si>
    <t>提供される情報に加えて、雨の降り方、施設周辺の水路や道路の状況など、危険な前兆が無いか施設内から確認を行う。</t>
    <phoneticPr fontId="9"/>
  </si>
  <si>
    <t>様式６は「自衛水防組織」を設置する場合のみ
設置しない場合は目次から削除してください</t>
    <rPh sb="0" eb="2">
      <t>ヨウシキ</t>
    </rPh>
    <rPh sb="5" eb="7">
      <t>ジエイ</t>
    </rPh>
    <rPh sb="7" eb="9">
      <t>スイボウ</t>
    </rPh>
    <rPh sb="9" eb="11">
      <t>ソシキ</t>
    </rPh>
    <rPh sb="13" eb="15">
      <t>セッチ</t>
    </rPh>
    <rPh sb="17" eb="19">
      <t>バアイ</t>
    </rPh>
    <rPh sb="22" eb="24">
      <t>セッチ</t>
    </rPh>
    <rPh sb="27" eb="29">
      <t>バアイ</t>
    </rPh>
    <rPh sb="30" eb="32">
      <t>モクジ</t>
    </rPh>
    <rPh sb="34" eb="36">
      <t>サクジョ</t>
    </rPh>
    <phoneticPr fontId="9"/>
  </si>
  <si>
    <t>別添　「自衛水防組織活動要領」</t>
    <rPh sb="0" eb="2">
      <t>ベッテン</t>
    </rPh>
    <rPh sb="4" eb="6">
      <t>ジエイ</t>
    </rPh>
    <rPh sb="6" eb="8">
      <t>スイボウ</t>
    </rPh>
    <rPh sb="8" eb="10">
      <t>ソシキ</t>
    </rPh>
    <rPh sb="10" eb="12">
      <t>カツドウ</t>
    </rPh>
    <rPh sb="12" eb="14">
      <t>ヨウリョウ</t>
    </rPh>
    <phoneticPr fontId="9"/>
  </si>
  <si>
    <r>
      <t xml:space="preserve">ダブルクリックするとワード形式で編集が可能です。
</t>
    </r>
    <r>
      <rPr>
        <b/>
        <u/>
        <sz val="12"/>
        <rFont val="ＭＳ Ｐゴシック"/>
        <family val="3"/>
        <charset val="128"/>
        <scheme val="minor"/>
      </rPr>
      <t>自衛水防組織を設置する場合は</t>
    </r>
    <r>
      <rPr>
        <sz val="12"/>
        <rFont val="ＭＳ Ｐゴシック"/>
        <family val="3"/>
        <charset val="128"/>
        <scheme val="minor"/>
      </rPr>
      <t xml:space="preserve">、必要に応じ加筆・修正してください。
また、あわせて別表１及び２を必要（シート「別表１、２」を参照）に応じ加筆・修正し作成してください。
</t>
    </r>
    <r>
      <rPr>
        <b/>
        <u/>
        <sz val="12"/>
        <rFont val="ＭＳ Ｐゴシック"/>
        <family val="3"/>
        <charset val="128"/>
        <scheme val="minor"/>
      </rPr>
      <t>洪水が対象となる場合、自衛水防組織の設置は努力義務が課せられています（水防法第１５条の３）</t>
    </r>
    <r>
      <rPr>
        <sz val="12"/>
        <rFont val="ＭＳ Ｐゴシック"/>
        <family val="3"/>
        <charset val="128"/>
        <scheme val="minor"/>
      </rPr>
      <t xml:space="preserve">
</t>
    </r>
    <rPh sb="13" eb="15">
      <t>ケイシキ</t>
    </rPh>
    <rPh sb="16" eb="18">
      <t>ヘンシュウ</t>
    </rPh>
    <rPh sb="19" eb="21">
      <t>カノウ</t>
    </rPh>
    <rPh sb="25" eb="27">
      <t>ジエイ</t>
    </rPh>
    <rPh sb="27" eb="29">
      <t>スイボウ</t>
    </rPh>
    <rPh sb="29" eb="31">
      <t>ソシキ</t>
    </rPh>
    <rPh sb="32" eb="34">
      <t>セッチ</t>
    </rPh>
    <rPh sb="36" eb="38">
      <t>バアイ</t>
    </rPh>
    <rPh sb="40" eb="42">
      <t>ヒツヨウ</t>
    </rPh>
    <rPh sb="43" eb="44">
      <t>オウ</t>
    </rPh>
    <rPh sb="45" eb="47">
      <t>カヒツ</t>
    </rPh>
    <rPh sb="48" eb="50">
      <t>シュウセイ</t>
    </rPh>
    <rPh sb="65" eb="66">
      <t>ベツ</t>
    </rPh>
    <rPh sb="66" eb="67">
      <t>ヒョウ</t>
    </rPh>
    <rPh sb="68" eb="69">
      <t>オヨ</t>
    </rPh>
    <rPh sb="72" eb="74">
      <t>ヒツヨウ</t>
    </rPh>
    <rPh sb="79" eb="80">
      <t>ベツ</t>
    </rPh>
    <rPh sb="80" eb="81">
      <t>ヒョウ</t>
    </rPh>
    <rPh sb="86" eb="88">
      <t>サンショウ</t>
    </rPh>
    <rPh sb="90" eb="91">
      <t>オウ</t>
    </rPh>
    <rPh sb="92" eb="94">
      <t>カヒツ</t>
    </rPh>
    <rPh sb="95" eb="97">
      <t>シュウセイ</t>
    </rPh>
    <rPh sb="98" eb="100">
      <t>サクセイ</t>
    </rPh>
    <rPh sb="108" eb="110">
      <t>コウズイ</t>
    </rPh>
    <rPh sb="111" eb="113">
      <t>タイショウ</t>
    </rPh>
    <rPh sb="116" eb="118">
      <t>バアイ</t>
    </rPh>
    <rPh sb="119" eb="121">
      <t>ジエイ</t>
    </rPh>
    <rPh sb="121" eb="123">
      <t>スイボウ</t>
    </rPh>
    <rPh sb="123" eb="125">
      <t>ソシキ</t>
    </rPh>
    <rPh sb="126" eb="128">
      <t>セッチ</t>
    </rPh>
    <rPh sb="129" eb="131">
      <t>ドリョク</t>
    </rPh>
    <rPh sb="131" eb="133">
      <t>ギム</t>
    </rPh>
    <rPh sb="134" eb="135">
      <t>カ</t>
    </rPh>
    <rPh sb="143" eb="145">
      <t>スイボウ</t>
    </rPh>
    <rPh sb="145" eb="146">
      <t>ホウ</t>
    </rPh>
    <rPh sb="146" eb="147">
      <t>ダイ</t>
    </rPh>
    <rPh sb="149" eb="150">
      <t>ジョウ</t>
    </rPh>
    <phoneticPr fontId="9"/>
  </si>
  <si>
    <t>担当となる所管課</t>
    <rPh sb="0" eb="2">
      <t>タントウ</t>
    </rPh>
    <rPh sb="5" eb="7">
      <t>ショカン</t>
    </rPh>
    <rPh sb="7" eb="8">
      <t>カ</t>
    </rPh>
    <phoneticPr fontId="9"/>
  </si>
  <si>
    <t>例：保育園等→子育て支援課</t>
    <rPh sb="0" eb="1">
      <t>レイ</t>
    </rPh>
    <rPh sb="2" eb="4">
      <t>ホイク</t>
    </rPh>
    <rPh sb="4" eb="5">
      <t>エン</t>
    </rPh>
    <rPh sb="5" eb="6">
      <t>トウ</t>
    </rPh>
    <rPh sb="7" eb="9">
      <t>コソダ</t>
    </rPh>
    <rPh sb="10" eb="12">
      <t>シエン</t>
    </rPh>
    <rPh sb="12" eb="13">
      <t>カ</t>
    </rPh>
    <phoneticPr fontId="9"/>
  </si>
  <si>
    <t>判断する時間</t>
    <rPh sb="0" eb="2">
      <t>ハンダン</t>
    </rPh>
    <rPh sb="4" eb="6">
      <t>ジカン</t>
    </rPh>
    <phoneticPr fontId="9"/>
  </si>
  <si>
    <t>大雨警報又は特別警報</t>
    <rPh sb="0" eb="2">
      <t>オオアメ</t>
    </rPh>
    <rPh sb="2" eb="4">
      <t>ケイホウ</t>
    </rPh>
    <rPh sb="4" eb="5">
      <t>マタ</t>
    </rPh>
    <rPh sb="6" eb="8">
      <t>トクベツ</t>
    </rPh>
    <rPh sb="8" eb="10">
      <t>ケイホウ</t>
    </rPh>
    <phoneticPr fontId="9"/>
  </si>
  <si>
    <t>暴風警報又は特別警報</t>
    <rPh sb="0" eb="2">
      <t>ボウフウ</t>
    </rPh>
    <rPh sb="2" eb="4">
      <t>ケイホウ</t>
    </rPh>
    <rPh sb="4" eb="5">
      <t>マタ</t>
    </rPh>
    <rPh sb="6" eb="8">
      <t>トクベツ</t>
    </rPh>
    <rPh sb="8" eb="10">
      <t>ケイホウ</t>
    </rPh>
    <phoneticPr fontId="9"/>
  </si>
  <si>
    <t>洪水警報</t>
    <rPh sb="0" eb="2">
      <t>コウズイ</t>
    </rPh>
    <rPh sb="2" eb="4">
      <t>ケイホウ</t>
    </rPh>
    <phoneticPr fontId="9"/>
  </si>
  <si>
    <t>判断基準となる警報①</t>
    <rPh sb="0" eb="2">
      <t>ハンダン</t>
    </rPh>
    <rPh sb="2" eb="4">
      <t>キジュン</t>
    </rPh>
    <rPh sb="7" eb="9">
      <t>ケイホウ</t>
    </rPh>
    <phoneticPr fontId="9"/>
  </si>
  <si>
    <t>判断基準となる警報②</t>
    <rPh sb="0" eb="2">
      <t>ハンダン</t>
    </rPh>
    <rPh sb="2" eb="4">
      <t>キジュン</t>
    </rPh>
    <rPh sb="7" eb="9">
      <t>ケイホウ</t>
    </rPh>
    <phoneticPr fontId="9"/>
  </si>
  <si>
    <t>判断基準となる警報③</t>
    <rPh sb="0" eb="2">
      <t>ハンダン</t>
    </rPh>
    <rPh sb="2" eb="4">
      <t>キジュン</t>
    </rPh>
    <rPh sb="7" eb="9">
      <t>ケイホウ</t>
    </rPh>
    <phoneticPr fontId="9"/>
  </si>
  <si>
    <t>6000m</t>
    <phoneticPr fontId="9"/>
  </si>
  <si>
    <t>○○ホーム</t>
    <phoneticPr fontId="9"/>
  </si>
  <si>
    <t>甲斐市下今井1800</t>
    <rPh sb="0" eb="3">
      <t>カイシ</t>
    </rPh>
    <rPh sb="3" eb="4">
      <t>シモ</t>
    </rPh>
    <rPh sb="4" eb="6">
      <t>イマイ</t>
    </rPh>
    <phoneticPr fontId="9"/>
  </si>
  <si>
    <t>屋内安全確保
（垂直避難）</t>
    <rPh sb="0" eb="2">
      <t>オクナイ</t>
    </rPh>
    <rPh sb="8" eb="10">
      <t>スイチョク</t>
    </rPh>
    <rPh sb="10" eb="12">
      <t>ヒナン</t>
    </rPh>
    <phoneticPr fontId="9"/>
  </si>
  <si>
    <t>浸水が想定される河川を選択します。水位観測所は自動入力されます。
甲斐市では３つの指定河川（富士川、荒川、貢川）が対象となりますので、インターネットサイト「重ねるハザードマップ」などで浸水の影響を受ける河川を確認してください。</t>
    <rPh sb="0" eb="2">
      <t>シンスイ</t>
    </rPh>
    <rPh sb="3" eb="5">
      <t>ソウテイ</t>
    </rPh>
    <rPh sb="8" eb="10">
      <t>カセン</t>
    </rPh>
    <rPh sb="11" eb="13">
      <t>センタク</t>
    </rPh>
    <rPh sb="17" eb="19">
      <t>スイイ</t>
    </rPh>
    <rPh sb="19" eb="21">
      <t>カンソク</t>
    </rPh>
    <rPh sb="21" eb="22">
      <t>ジョ</t>
    </rPh>
    <rPh sb="23" eb="25">
      <t>ジドウ</t>
    </rPh>
    <rPh sb="25" eb="27">
      <t>ニュウリョク</t>
    </rPh>
    <rPh sb="41" eb="43">
      <t>シテイ</t>
    </rPh>
    <rPh sb="46" eb="49">
      <t>フジカワ</t>
    </rPh>
    <rPh sb="50" eb="52">
      <t>アラカワ</t>
    </rPh>
    <rPh sb="53" eb="54">
      <t>ク</t>
    </rPh>
    <rPh sb="54" eb="55">
      <t>ガワ</t>
    </rPh>
    <rPh sb="57" eb="59">
      <t>タイショウ</t>
    </rPh>
    <rPh sb="92" eb="94">
      <t>シンスイ</t>
    </rPh>
    <rPh sb="95" eb="97">
      <t>エイキョウ</t>
    </rPh>
    <rPh sb="98" eb="99">
      <t>ウ</t>
    </rPh>
    <phoneticPr fontId="9"/>
  </si>
  <si>
    <t>施設が立地する自治会の水害時指定緊急避難場所を設定し、設定した場所や避難ルートが避難時に浸水などで通行困難とならないことを確認してください。（※施設によっては２階以上となる場合もありますので市ホームページなどで指定緊急避難場所を確認してください）※必ず設定してください。</t>
    <rPh sb="0" eb="2">
      <t>シセツ</t>
    </rPh>
    <rPh sb="3" eb="5">
      <t>リッチ</t>
    </rPh>
    <rPh sb="7" eb="10">
      <t>ジチカイ</t>
    </rPh>
    <rPh sb="11" eb="13">
      <t>スイガイ</t>
    </rPh>
    <rPh sb="13" eb="14">
      <t>ジ</t>
    </rPh>
    <rPh sb="14" eb="16">
      <t>シテイ</t>
    </rPh>
    <rPh sb="16" eb="18">
      <t>キンキュウ</t>
    </rPh>
    <rPh sb="18" eb="20">
      <t>ヒナン</t>
    </rPh>
    <rPh sb="20" eb="22">
      <t>バショ</t>
    </rPh>
    <rPh sb="23" eb="25">
      <t>セッテイ</t>
    </rPh>
    <rPh sb="27" eb="29">
      <t>セッテイ</t>
    </rPh>
    <rPh sb="31" eb="33">
      <t>バショ</t>
    </rPh>
    <rPh sb="34" eb="36">
      <t>ヒナン</t>
    </rPh>
    <rPh sb="40" eb="43">
      <t>ヒナンジ</t>
    </rPh>
    <rPh sb="44" eb="46">
      <t>シンスイ</t>
    </rPh>
    <rPh sb="49" eb="51">
      <t>ツウコウ</t>
    </rPh>
    <rPh sb="51" eb="53">
      <t>コンナン</t>
    </rPh>
    <rPh sb="61" eb="63">
      <t>カクニ</t>
    </rPh>
    <rPh sb="72" eb="74">
      <t>シセツ</t>
    </rPh>
    <rPh sb="80" eb="81">
      <t>カイ</t>
    </rPh>
    <rPh sb="81" eb="83">
      <t>イジョウ</t>
    </rPh>
    <rPh sb="86" eb="88">
      <t>バアイ</t>
    </rPh>
    <rPh sb="95" eb="96">
      <t>シ</t>
    </rPh>
    <rPh sb="105" eb="107">
      <t>シテイ</t>
    </rPh>
    <rPh sb="107" eb="109">
      <t>キンキュウ</t>
    </rPh>
    <rPh sb="109" eb="111">
      <t>ヒナン</t>
    </rPh>
    <rPh sb="111" eb="113">
      <t>バショ</t>
    </rPh>
    <rPh sb="114" eb="116">
      <t>カクニン</t>
    </rPh>
    <rPh sb="124" eb="125">
      <t>カナラ</t>
    </rPh>
    <rPh sb="126" eb="128">
      <t>セッテイ</t>
    </rPh>
    <phoneticPr fontId="9"/>
  </si>
  <si>
    <t>　避難場所２（立退き避難）水害時指定緊急避難場所　※必須</t>
    <rPh sb="7" eb="9">
      <t>タチノ</t>
    </rPh>
    <rPh sb="10" eb="12">
      <t>ヒナン</t>
    </rPh>
    <rPh sb="13" eb="15">
      <t>スイガイ</t>
    </rPh>
    <rPh sb="15" eb="16">
      <t>ジ</t>
    </rPh>
    <rPh sb="16" eb="18">
      <t>シテイ</t>
    </rPh>
    <rPh sb="18" eb="24">
      <t>キンキュウヒナンバショ</t>
    </rPh>
    <rPh sb="26" eb="28">
      <t>ヒッス</t>
    </rPh>
    <phoneticPr fontId="9"/>
  </si>
  <si>
    <t>事前休業の判断基準がある場合は記入例に従い記載してください。（判断基準がない場合は記載しなくても良い）
他に休業の判断基準がある場合は、「様式１」の下段スペースに直接記入してください。</t>
    <rPh sb="0" eb="2">
      <t>ジゼン</t>
    </rPh>
    <rPh sb="2" eb="4">
      <t>キュウギョウ</t>
    </rPh>
    <rPh sb="5" eb="7">
      <t>ハンダン</t>
    </rPh>
    <rPh sb="7" eb="9">
      <t>キジュン</t>
    </rPh>
    <rPh sb="12" eb="14">
      <t>バアイ</t>
    </rPh>
    <rPh sb="15" eb="17">
      <t>キニュウ</t>
    </rPh>
    <rPh sb="17" eb="18">
      <t>レイ</t>
    </rPh>
    <rPh sb="19" eb="20">
      <t>シタガ</t>
    </rPh>
    <rPh sb="21" eb="23">
      <t>キサイ</t>
    </rPh>
    <rPh sb="31" eb="33">
      <t>ハンダン</t>
    </rPh>
    <rPh sb="33" eb="35">
      <t>キジュン</t>
    </rPh>
    <rPh sb="38" eb="40">
      <t>バアイ</t>
    </rPh>
    <rPh sb="41" eb="43">
      <t>キサイ</t>
    </rPh>
    <rPh sb="48" eb="49">
      <t>ヨ</t>
    </rPh>
    <rPh sb="52" eb="53">
      <t>ホカ</t>
    </rPh>
    <rPh sb="54" eb="56">
      <t>キュウギョウ</t>
    </rPh>
    <rPh sb="57" eb="59">
      <t>ハンダン</t>
    </rPh>
    <rPh sb="59" eb="61">
      <t>キジュン</t>
    </rPh>
    <rPh sb="64" eb="66">
      <t>バアイ</t>
    </rPh>
    <rPh sb="69" eb="71">
      <t>ヨウシキ</t>
    </rPh>
    <rPh sb="74" eb="76">
      <t>カダン</t>
    </rPh>
    <rPh sb="81" eb="83">
      <t>チョクセツ</t>
    </rPh>
    <rPh sb="83" eb="85">
      <t>キニュウ</t>
    </rPh>
    <phoneticPr fontId="9"/>
  </si>
  <si>
    <t>入力シートの「事前休業の判断」に入力すると、自動的に出力されます。入力シートの判断基準以外に、施設独自で基準を設けている場合は、こちらに直接記入ください。</t>
    <rPh sb="0" eb="2">
      <t>ニュウリョク</t>
    </rPh>
    <rPh sb="16" eb="18">
      <t>ニュウリョク</t>
    </rPh>
    <rPh sb="22" eb="25">
      <t>ジドウテキ</t>
    </rPh>
    <rPh sb="26" eb="28">
      <t>シュツリョク</t>
    </rPh>
    <rPh sb="33" eb="35">
      <t>ニュウリョク</t>
    </rPh>
    <rPh sb="39" eb="41">
      <t>ハンダン</t>
    </rPh>
    <rPh sb="41" eb="43">
      <t>キジュン</t>
    </rPh>
    <rPh sb="43" eb="45">
      <t>イガイ</t>
    </rPh>
    <rPh sb="47" eb="49">
      <t>シセツ</t>
    </rPh>
    <rPh sb="49" eb="51">
      <t>ドクジ</t>
    </rPh>
    <rPh sb="52" eb="54">
      <t>キジュン</t>
    </rPh>
    <rPh sb="55" eb="56">
      <t>モウ</t>
    </rPh>
    <rPh sb="60" eb="62">
      <t>バアイ</t>
    </rPh>
    <rPh sb="68" eb="70">
      <t>チョクセツ</t>
    </rPh>
    <rPh sb="70" eb="72">
      <t>キニュウ</t>
    </rPh>
    <phoneticPr fontId="9"/>
  </si>
  <si>
    <t>（事前休業の判断）※任意　予め気象台が発令する警報等により休業を判断する基準が決まっている場合</t>
    <rPh sb="1" eb="3">
      <t>ジゼン</t>
    </rPh>
    <rPh sb="3" eb="5">
      <t>キュウギョウ</t>
    </rPh>
    <rPh sb="6" eb="8">
      <t>ハンダン</t>
    </rPh>
    <rPh sb="10" eb="12">
      <t>ニンイ</t>
    </rPh>
    <rPh sb="13" eb="14">
      <t>アラカジ</t>
    </rPh>
    <rPh sb="15" eb="18">
      <t>キショウダイ</t>
    </rPh>
    <rPh sb="19" eb="21">
      <t>ハツレイ</t>
    </rPh>
    <rPh sb="23" eb="25">
      <t>ケイホウ</t>
    </rPh>
    <rPh sb="25" eb="26">
      <t>トウ</t>
    </rPh>
    <rPh sb="29" eb="31">
      <t>キュウギョウ</t>
    </rPh>
    <rPh sb="32" eb="34">
      <t>ハンダン</t>
    </rPh>
    <rPh sb="36" eb="38">
      <t>キジュン</t>
    </rPh>
    <rPh sb="39" eb="40">
      <t>キ</t>
    </rPh>
    <rPh sb="45" eb="47">
      <t>バアイ</t>
    </rPh>
    <phoneticPr fontId="9"/>
  </si>
  <si>
    <t>（施設の情報）※必須</t>
    <rPh sb="1" eb="3">
      <t>シセツ</t>
    </rPh>
    <rPh sb="4" eb="6">
      <t>ジョウホウ</t>
    </rPh>
    <rPh sb="8" eb="10">
      <t>ヒッス</t>
    </rPh>
    <phoneticPr fontId="9"/>
  </si>
  <si>
    <t>（河川に係る情報）※必須</t>
    <rPh sb="1" eb="3">
      <t>カセン</t>
    </rPh>
    <rPh sb="4" eb="5">
      <t>カカ</t>
    </rPh>
    <rPh sb="6" eb="8">
      <t>ジョウホウ</t>
    </rPh>
    <rPh sb="10" eb="12">
      <t>ヒッス</t>
    </rPh>
    <phoneticPr fontId="9"/>
  </si>
  <si>
    <t>（情報入手手段）※必須</t>
    <rPh sb="1" eb="3">
      <t>ジョウホウ</t>
    </rPh>
    <rPh sb="3" eb="5">
      <t>ニュウシュ</t>
    </rPh>
    <rPh sb="5" eb="7">
      <t>シュダン</t>
    </rPh>
    <rPh sb="9" eb="11">
      <t>ヒッス</t>
    </rPh>
    <phoneticPr fontId="9"/>
  </si>
  <si>
    <t>（避難に関する情報）※必須</t>
    <rPh sb="1" eb="3">
      <t>ヒナン</t>
    </rPh>
    <rPh sb="4" eb="5">
      <t>カン</t>
    </rPh>
    <rPh sb="7" eb="9">
      <t>ジョウホウ</t>
    </rPh>
    <rPh sb="11" eb="13">
      <t>ヒッス</t>
    </rPh>
    <phoneticPr fontId="9"/>
  </si>
  <si>
    <t>　施設の収容人数の状況　※必須</t>
    <rPh sb="1" eb="3">
      <t>シセツ</t>
    </rPh>
    <rPh sb="4" eb="6">
      <t>シュウヨウ</t>
    </rPh>
    <rPh sb="6" eb="8">
      <t>ニンズウ</t>
    </rPh>
    <rPh sb="9" eb="11">
      <t>ジョウキョウ</t>
    </rPh>
    <rPh sb="13" eb="15">
      <t>ヒッス</t>
    </rPh>
    <phoneticPr fontId="9"/>
  </si>
  <si>
    <r>
      <t>　屋内安全確保（垂直避難）又は近隣安全場所の確保　</t>
    </r>
    <r>
      <rPr>
        <sz val="11"/>
        <color theme="1"/>
        <rFont val="ＭＳ ゴシック"/>
        <family val="3"/>
        <charset val="128"/>
      </rPr>
      <t>※任意ですが2階建て以上の施設は極力設定してください</t>
    </r>
    <rPh sb="1" eb="3">
      <t>オクナイ</t>
    </rPh>
    <rPh sb="3" eb="5">
      <t>アンゼン</t>
    </rPh>
    <rPh sb="5" eb="7">
      <t>カクホ</t>
    </rPh>
    <rPh sb="8" eb="10">
      <t>スイチョク</t>
    </rPh>
    <rPh sb="10" eb="12">
      <t>ヒナン</t>
    </rPh>
    <rPh sb="13" eb="14">
      <t>マタ</t>
    </rPh>
    <rPh sb="15" eb="17">
      <t>キンリン</t>
    </rPh>
    <rPh sb="17" eb="19">
      <t>アンゼン</t>
    </rPh>
    <rPh sb="19" eb="21">
      <t>バショ</t>
    </rPh>
    <rPh sb="22" eb="24">
      <t>カクホ</t>
    </rPh>
    <rPh sb="26" eb="28">
      <t>ニンイ</t>
    </rPh>
    <rPh sb="32" eb="34">
      <t>カイダ</t>
    </rPh>
    <rPh sb="35" eb="37">
      <t>イジョウ</t>
    </rPh>
    <rPh sb="38" eb="40">
      <t>シセツ</t>
    </rPh>
    <rPh sb="41" eb="43">
      <t>キョクリョク</t>
    </rPh>
    <rPh sb="43" eb="45">
      <t>セッテイ</t>
    </rPh>
    <phoneticPr fontId="9"/>
  </si>
  <si>
    <t>（避難の確保を図るための施設の整備に関する情報）※必須</t>
    <rPh sb="1" eb="3">
      <t>ヒナン</t>
    </rPh>
    <rPh sb="4" eb="6">
      <t>カクホ</t>
    </rPh>
    <rPh sb="7" eb="8">
      <t>ハカ</t>
    </rPh>
    <rPh sb="12" eb="14">
      <t>シセツ</t>
    </rPh>
    <rPh sb="15" eb="17">
      <t>セイビ</t>
    </rPh>
    <rPh sb="18" eb="19">
      <t>カン</t>
    </rPh>
    <rPh sb="21" eb="23">
      <t>ジョウホウ</t>
    </rPh>
    <rPh sb="25" eb="27">
      <t>ヒッス</t>
    </rPh>
    <phoneticPr fontId="9"/>
  </si>
  <si>
    <t>　情報収集・伝達に係る機材等　※必須</t>
    <rPh sb="1" eb="3">
      <t>ジョウホウ</t>
    </rPh>
    <rPh sb="3" eb="5">
      <t>シュウシュウ</t>
    </rPh>
    <rPh sb="6" eb="8">
      <t>デンタツ</t>
    </rPh>
    <rPh sb="9" eb="10">
      <t>カカ</t>
    </rPh>
    <rPh sb="11" eb="13">
      <t>キザイ</t>
    </rPh>
    <rPh sb="13" eb="14">
      <t>トウ</t>
    </rPh>
    <rPh sb="16" eb="18">
      <t>ヒッス</t>
    </rPh>
    <phoneticPr fontId="9"/>
  </si>
  <si>
    <t>　避難誘導に係る機材等　※必須</t>
    <rPh sb="1" eb="3">
      <t>ヒナン</t>
    </rPh>
    <rPh sb="3" eb="5">
      <t>ユウドウ</t>
    </rPh>
    <rPh sb="6" eb="7">
      <t>カカ</t>
    </rPh>
    <rPh sb="8" eb="10">
      <t>キザイ</t>
    </rPh>
    <rPh sb="10" eb="11">
      <t>トウ</t>
    </rPh>
    <rPh sb="13" eb="15">
      <t>ヒッス</t>
    </rPh>
    <phoneticPr fontId="9"/>
  </si>
  <si>
    <t>避難の確保を図るため用いる機材の情報を目的別に記載します。「有」の場合は、その台数等を記載します。無いものは「無」を選択してください。
左記載の機材以外については、「その他」の欄に機材名と台数（例：トランシーバー４台、ソーラー充電器２器）を記載して下さい。</t>
    <rPh sb="0" eb="2">
      <t>ヒナン</t>
    </rPh>
    <rPh sb="3" eb="5">
      <t>カクホ</t>
    </rPh>
    <rPh sb="6" eb="7">
      <t>ハカ</t>
    </rPh>
    <rPh sb="10" eb="11">
      <t>モチ</t>
    </rPh>
    <rPh sb="13" eb="15">
      <t>キザイ</t>
    </rPh>
    <rPh sb="16" eb="18">
      <t>ジョウホウ</t>
    </rPh>
    <rPh sb="19" eb="21">
      <t>モクテキ</t>
    </rPh>
    <rPh sb="21" eb="22">
      <t>ベツ</t>
    </rPh>
    <rPh sb="23" eb="25">
      <t>キサイ</t>
    </rPh>
    <rPh sb="30" eb="31">
      <t>アリ</t>
    </rPh>
    <rPh sb="33" eb="35">
      <t>バアイ</t>
    </rPh>
    <rPh sb="39" eb="41">
      <t>ダイスウ</t>
    </rPh>
    <rPh sb="41" eb="42">
      <t>トウ</t>
    </rPh>
    <rPh sb="43" eb="45">
      <t>キサイ</t>
    </rPh>
    <rPh sb="49" eb="50">
      <t>ナ</t>
    </rPh>
    <rPh sb="55" eb="56">
      <t>ナシ</t>
    </rPh>
    <rPh sb="58" eb="60">
      <t>センタク</t>
    </rPh>
    <rPh sb="68" eb="69">
      <t>ヒダリ</t>
    </rPh>
    <rPh sb="69" eb="71">
      <t>キサイ</t>
    </rPh>
    <rPh sb="72" eb="74">
      <t>キザイ</t>
    </rPh>
    <rPh sb="74" eb="76">
      <t>イガイ</t>
    </rPh>
    <rPh sb="85" eb="86">
      <t>タ</t>
    </rPh>
    <rPh sb="88" eb="89">
      <t>ラン</t>
    </rPh>
    <rPh sb="90" eb="92">
      <t>キザイ</t>
    </rPh>
    <rPh sb="92" eb="93">
      <t>メイ</t>
    </rPh>
    <rPh sb="94" eb="96">
      <t>ダイスウ</t>
    </rPh>
    <rPh sb="97" eb="98">
      <t>レイ</t>
    </rPh>
    <rPh sb="107" eb="108">
      <t>ダイ</t>
    </rPh>
    <rPh sb="113" eb="116">
      <t>ジュウデンキ</t>
    </rPh>
    <rPh sb="117" eb="118">
      <t>キ</t>
    </rPh>
    <rPh sb="120" eb="122">
      <t>キサイ</t>
    </rPh>
    <rPh sb="124" eb="125">
      <t>クダ</t>
    </rPh>
    <phoneticPr fontId="9"/>
  </si>
  <si>
    <t>　屋内安全確保に係る機材等　※必須</t>
    <rPh sb="1" eb="3">
      <t>オクナイ</t>
    </rPh>
    <rPh sb="3" eb="5">
      <t>アンゼン</t>
    </rPh>
    <rPh sb="5" eb="7">
      <t>カクホ</t>
    </rPh>
    <rPh sb="8" eb="9">
      <t>カカ</t>
    </rPh>
    <rPh sb="10" eb="12">
      <t>キザイ</t>
    </rPh>
    <rPh sb="12" eb="13">
      <t>トウ</t>
    </rPh>
    <rPh sb="15" eb="17">
      <t>ヒッス</t>
    </rPh>
    <phoneticPr fontId="9"/>
  </si>
  <si>
    <t>　施設利用者に係る機材等　※必須</t>
    <rPh sb="1" eb="3">
      <t>シセツ</t>
    </rPh>
    <rPh sb="3" eb="6">
      <t>リヨウシャ</t>
    </rPh>
    <rPh sb="7" eb="8">
      <t>カカ</t>
    </rPh>
    <rPh sb="9" eb="11">
      <t>キザイ</t>
    </rPh>
    <rPh sb="11" eb="12">
      <t>トウ</t>
    </rPh>
    <rPh sb="14" eb="16">
      <t>ヒッス</t>
    </rPh>
    <phoneticPr fontId="9"/>
  </si>
  <si>
    <t>　その他の機材等　※必須</t>
    <rPh sb="3" eb="4">
      <t>タ</t>
    </rPh>
    <rPh sb="5" eb="7">
      <t>キザイ</t>
    </rPh>
    <rPh sb="7" eb="8">
      <t>トウ</t>
    </rPh>
    <rPh sb="10" eb="12">
      <t>ヒッス</t>
    </rPh>
    <phoneticPr fontId="9"/>
  </si>
  <si>
    <t>　土砂流入を防ぐための機材等　※必須</t>
    <rPh sb="1" eb="3">
      <t>ドシャ</t>
    </rPh>
    <rPh sb="3" eb="5">
      <t>リュウニュウ</t>
    </rPh>
    <rPh sb="6" eb="7">
      <t>フセ</t>
    </rPh>
    <rPh sb="11" eb="13">
      <t>キザイ</t>
    </rPh>
    <rPh sb="13" eb="14">
      <t>トウ</t>
    </rPh>
    <rPh sb="16" eb="18">
      <t>ヒッス</t>
    </rPh>
    <phoneticPr fontId="9"/>
  </si>
  <si>
    <t>（教育・訓練に関する情報）※必須</t>
    <rPh sb="1" eb="3">
      <t>キョウイク</t>
    </rPh>
    <rPh sb="4" eb="6">
      <t>クンレン</t>
    </rPh>
    <rPh sb="7" eb="8">
      <t>カン</t>
    </rPh>
    <rPh sb="10" eb="12">
      <t>ジョウホウ</t>
    </rPh>
    <rPh sb="14" eb="16">
      <t>ヒッス</t>
    </rPh>
    <phoneticPr fontId="9"/>
  </si>
  <si>
    <t>　研修実施（毎年）※任意</t>
    <rPh sb="1" eb="3">
      <t>ケンシュウ</t>
    </rPh>
    <rPh sb="6" eb="8">
      <t>マイトシ</t>
    </rPh>
    <rPh sb="10" eb="12">
      <t>ニンイ</t>
    </rPh>
    <phoneticPr fontId="9"/>
  </si>
  <si>
    <t>　訓練実施（毎年）※必須　訓練は法律で義務付けらています</t>
    <rPh sb="6" eb="8">
      <t>マイトシ</t>
    </rPh>
    <rPh sb="10" eb="12">
      <t>ヒッス</t>
    </rPh>
    <rPh sb="13" eb="15">
      <t>クンレン</t>
    </rPh>
    <rPh sb="16" eb="18">
      <t>ホウリツ</t>
    </rPh>
    <rPh sb="19" eb="22">
      <t>ギムヅ</t>
    </rPh>
    <phoneticPr fontId="9"/>
  </si>
  <si>
    <t>この入力シートでは年２回の研修と訓練の実施を想定していますが、さらに複数回実施する場合は、出力シート（様式７）を直接修正してください。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ヨウシキ</t>
    </rPh>
    <rPh sb="56" eb="58">
      <t>チョクセツ</t>
    </rPh>
    <rPh sb="58" eb="60">
      <t>シュウセイ</t>
    </rPh>
    <phoneticPr fontId="9"/>
  </si>
  <si>
    <t>（訓練の年間計画）※必須　訓練は法律で義務付けらています</t>
    <rPh sb="1" eb="3">
      <t>クンレン</t>
    </rPh>
    <rPh sb="4" eb="6">
      <t>ネンカン</t>
    </rPh>
    <rPh sb="6" eb="8">
      <t>ケイカク</t>
    </rPh>
    <rPh sb="10" eb="12">
      <t>ヒッス</t>
    </rPh>
    <phoneticPr fontId="9"/>
  </si>
  <si>
    <t>訓練の年間計画を月日を記入します。
実施しないものは空欄でも構いません。</t>
    <rPh sb="0" eb="2">
      <t>クンレン</t>
    </rPh>
    <rPh sb="3" eb="5">
      <t>ネンカン</t>
    </rPh>
    <rPh sb="5" eb="7">
      <t>ケイカク</t>
    </rPh>
    <rPh sb="8" eb="10">
      <t>ツキヒ</t>
    </rPh>
    <rPh sb="11" eb="13">
      <t>キニュウ</t>
    </rPh>
    <rPh sb="18" eb="20">
      <t>ジッシ</t>
    </rPh>
    <rPh sb="26" eb="28">
      <t>クウラン</t>
    </rPh>
    <rPh sb="30" eb="31">
      <t>カマ</t>
    </rPh>
    <phoneticPr fontId="9"/>
  </si>
  <si>
    <t>施設名</t>
    <phoneticPr fontId="9"/>
  </si>
  <si>
    <t>　避難場所１（立退き避難）浸水想定区域外の避難場所　※任意</t>
    <rPh sb="7" eb="9">
      <t>タチノ</t>
    </rPh>
    <rPh sb="10" eb="12">
      <t>ヒナン</t>
    </rPh>
    <rPh sb="13" eb="15">
      <t>シンスイ</t>
    </rPh>
    <rPh sb="15" eb="17">
      <t>ソウテイ</t>
    </rPh>
    <rPh sb="17" eb="19">
      <t>クイキ</t>
    </rPh>
    <rPh sb="19" eb="20">
      <t>ガイ</t>
    </rPh>
    <rPh sb="21" eb="23">
      <t>ヒナン</t>
    </rPh>
    <rPh sb="23" eb="25">
      <t>バショ</t>
    </rPh>
    <rPh sb="27" eb="29">
      <t>ニンイ</t>
    </rPh>
    <phoneticPr fontId="9"/>
  </si>
  <si>
    <t>（施設における防災体制）※必須</t>
    <rPh sb="1" eb="3">
      <t>シセツ</t>
    </rPh>
    <rPh sb="7" eb="9">
      <t>ボウサイ</t>
    </rPh>
    <rPh sb="9" eb="11">
      <t>タイセイ</t>
    </rPh>
    <rPh sb="13" eb="15">
      <t>ヒッス</t>
    </rPh>
    <phoneticPr fontId="9"/>
  </si>
  <si>
    <t>　情報収集・伝達要員　※必須</t>
    <rPh sb="1" eb="3">
      <t>ジョウホウ</t>
    </rPh>
    <rPh sb="3" eb="5">
      <t>シュウシュウ</t>
    </rPh>
    <rPh sb="6" eb="8">
      <t>デンタツ</t>
    </rPh>
    <rPh sb="8" eb="10">
      <t>ヨウイン</t>
    </rPh>
    <rPh sb="12" eb="14">
      <t>ヒッス</t>
    </rPh>
    <phoneticPr fontId="9"/>
  </si>
  <si>
    <t>　避難誘導要員　※必須</t>
    <rPh sb="1" eb="3">
      <t>ヒナン</t>
    </rPh>
    <rPh sb="3" eb="5">
      <t>ユウドウ</t>
    </rPh>
    <rPh sb="5" eb="7">
      <t>ヨウイン</t>
    </rPh>
    <rPh sb="9" eb="11">
      <t>ヒッス</t>
    </rPh>
    <phoneticPr fontId="9"/>
  </si>
  <si>
    <t>市の水害時指定緊急避難場所以外で、浸水想定区域外の施設や場所などを独自で設定している場合は記載してください。設定していない場合は記入不要
例）グループの別の施設、高台など</t>
    <rPh sb="0" eb="1">
      <t>シ</t>
    </rPh>
    <rPh sb="2" eb="4">
      <t>スイガイ</t>
    </rPh>
    <rPh sb="4" eb="5">
      <t>ジ</t>
    </rPh>
    <rPh sb="5" eb="7">
      <t>シテイ</t>
    </rPh>
    <rPh sb="7" eb="9">
      <t>キンキュウ</t>
    </rPh>
    <rPh sb="9" eb="11">
      <t>ヒナン</t>
    </rPh>
    <rPh sb="11" eb="13">
      <t>バショ</t>
    </rPh>
    <rPh sb="13" eb="15">
      <t>イガイ</t>
    </rPh>
    <rPh sb="17" eb="19">
      <t>シンスイ</t>
    </rPh>
    <rPh sb="19" eb="21">
      <t>ソウテイ</t>
    </rPh>
    <rPh sb="21" eb="23">
      <t>クイキ</t>
    </rPh>
    <rPh sb="23" eb="24">
      <t>ガイ</t>
    </rPh>
    <rPh sb="25" eb="27">
      <t>シセツ</t>
    </rPh>
    <rPh sb="28" eb="30">
      <t>バショ</t>
    </rPh>
    <rPh sb="33" eb="35">
      <t>ドクジ</t>
    </rPh>
    <rPh sb="36" eb="38">
      <t>セッテイ</t>
    </rPh>
    <rPh sb="42" eb="44">
      <t>バアイ</t>
    </rPh>
    <rPh sb="45" eb="47">
      <t>キサイ</t>
    </rPh>
    <rPh sb="54" eb="56">
      <t>セッテイ</t>
    </rPh>
    <rPh sb="61" eb="63">
      <t>バアイ</t>
    </rPh>
    <rPh sb="64" eb="66">
      <t>キニュウ</t>
    </rPh>
    <rPh sb="66" eb="68">
      <t>フヨウ</t>
    </rPh>
    <rPh sb="69" eb="70">
      <t>レイ</t>
    </rPh>
    <rPh sb="76" eb="77">
      <t>ベツ</t>
    </rPh>
    <rPh sb="78" eb="80">
      <t>シセツ</t>
    </rPh>
    <rPh sb="81" eb="83">
      <t>タカダイ</t>
    </rPh>
    <phoneticPr fontId="9"/>
  </si>
  <si>
    <t>午前〇時</t>
    <rPh sb="0" eb="2">
      <t>ゴゼン</t>
    </rPh>
    <rPh sb="3" eb="4">
      <t>ジ</t>
    </rPh>
    <phoneticPr fontId="9"/>
  </si>
  <si>
    <r>
      <t xml:space="preserve">避難場所１
（立ち退き避難）
</t>
    </r>
    <r>
      <rPr>
        <sz val="12"/>
        <color theme="1"/>
        <rFont val="ＭＳ Ｐゴシック"/>
        <family val="3"/>
        <charset val="128"/>
      </rPr>
      <t>※浸水想定区域外</t>
    </r>
    <rPh sb="0" eb="2">
      <t>ヒナン</t>
    </rPh>
    <rPh sb="2" eb="3">
      <t>バ</t>
    </rPh>
    <rPh sb="7" eb="8">
      <t>タ</t>
    </rPh>
    <rPh sb="9" eb="10">
      <t>ノ</t>
    </rPh>
    <rPh sb="11" eb="13">
      <t>ヒナン</t>
    </rPh>
    <rPh sb="16" eb="18">
      <t>シンスイ</t>
    </rPh>
    <rPh sb="18" eb="20">
      <t>ソウテイ</t>
    </rPh>
    <rPh sb="20" eb="22">
      <t>クイキ</t>
    </rPh>
    <rPh sb="22" eb="23">
      <t>ガイ</t>
    </rPh>
    <phoneticPr fontId="9"/>
  </si>
  <si>
    <r>
      <t xml:space="preserve">避難場所２
（立ち退き避難）
</t>
    </r>
    <r>
      <rPr>
        <sz val="12"/>
        <color theme="1"/>
        <rFont val="ＭＳ Ｐゴシック"/>
        <family val="3"/>
        <charset val="128"/>
      </rPr>
      <t>※水害時指定緊急避難場所</t>
    </r>
    <rPh sb="0" eb="2">
      <t>ヒナン</t>
    </rPh>
    <rPh sb="2" eb="3">
      <t>バ</t>
    </rPh>
    <rPh sb="7" eb="8">
      <t>タ</t>
    </rPh>
    <rPh sb="9" eb="10">
      <t>ノ</t>
    </rPh>
    <rPh sb="11" eb="13">
      <t>ヒナン</t>
    </rPh>
    <rPh sb="16" eb="18">
      <t>スイガイ</t>
    </rPh>
    <rPh sb="18" eb="19">
      <t>ジ</t>
    </rPh>
    <rPh sb="19" eb="21">
      <t>シテイ</t>
    </rPh>
    <rPh sb="21" eb="27">
      <t>キンキュウヒナンバショ</t>
    </rPh>
    <phoneticPr fontId="9"/>
  </si>
  <si>
    <t>別添及び別表は「自衛水防組織」を設置する場合のみ
設置しない場合は目次から削除してください</t>
    <rPh sb="0" eb="2">
      <t>ベッテン</t>
    </rPh>
    <rPh sb="2" eb="3">
      <t>オヨ</t>
    </rPh>
    <rPh sb="4" eb="5">
      <t>ベツ</t>
    </rPh>
    <rPh sb="5" eb="6">
      <t>ヒョウ</t>
    </rPh>
    <rPh sb="8" eb="10">
      <t>ジエイ</t>
    </rPh>
    <rPh sb="10" eb="12">
      <t>スイボウ</t>
    </rPh>
    <rPh sb="12" eb="14">
      <t>ソシキ</t>
    </rPh>
    <rPh sb="16" eb="18">
      <t>セッチ</t>
    </rPh>
    <rPh sb="20" eb="22">
      <t>バアイ</t>
    </rPh>
    <rPh sb="25" eb="27">
      <t>セッチ</t>
    </rPh>
    <rPh sb="30" eb="32">
      <t>バアイ</t>
    </rPh>
    <rPh sb="33" eb="35">
      <t>モクジ</t>
    </rPh>
    <rPh sb="37" eb="39">
      <t>サクジョ</t>
    </rPh>
    <phoneticPr fontId="9"/>
  </si>
  <si>
    <r>
      <t>この機会に「甲斐市防災行政無線メール」の登録をお願いします。　　</t>
    </r>
    <r>
      <rPr>
        <sz val="12"/>
        <color rgb="FFFFFF00"/>
        <rFont val="ＭＳ ゴシック"/>
        <family val="3"/>
        <charset val="128"/>
      </rPr>
      <t>詳しくはこちら→</t>
    </r>
    <rPh sb="2" eb="4">
      <t>キカイ</t>
    </rPh>
    <rPh sb="6" eb="9">
      <t>カイシ</t>
    </rPh>
    <rPh sb="9" eb="11">
      <t>ボウサイ</t>
    </rPh>
    <rPh sb="11" eb="13">
      <t>ギョウセイ</t>
    </rPh>
    <rPh sb="13" eb="15">
      <t>ムセン</t>
    </rPh>
    <rPh sb="20" eb="22">
      <t>トウロク</t>
    </rPh>
    <rPh sb="24" eb="25">
      <t>ネガイ</t>
    </rPh>
    <rPh sb="32" eb="33">
      <t>クワ</t>
    </rPh>
    <phoneticPr fontId="9"/>
  </si>
  <si>
    <t>5．防災体制 　　　　　　　　　　　　　　　　　　　　　　　　　　様式2</t>
    <rPh sb="33" eb="35">
      <t>ヨウシキ</t>
    </rPh>
    <phoneticPr fontId="9"/>
  </si>
  <si>
    <t>6．情報収集及び伝達 　　　　　　　　　　　　　　　　　　　　　　様式3</t>
    <rPh sb="33" eb="35">
      <t>ヨウシキ</t>
    </rPh>
    <phoneticPr fontId="9"/>
  </si>
  <si>
    <t>7．避難誘導 　　　　　　　　　　　　　　　　　　　　　　　　　　様式4</t>
    <rPh sb="33" eb="35">
      <t>ヨウシキ</t>
    </rPh>
    <phoneticPr fontId="9"/>
  </si>
  <si>
    <t>8．避難の確保を図るための施設の整備 　　　　　　　　　　　　　　様式5</t>
    <rPh sb="33" eb="35">
      <t>ヨウシキ</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</si>
  <si>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</si>
  <si>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 xml:space="preserve">※1 災害種別ごとに異なるので注意が必要
※2 必ずしも上記の順番で発令されるとは限らないため注意が必要
　　また、これらの情報が発令されていなくても、身の危険を感じる際には
　　避難を開始する
※3 警戒レベルの運用について変更があった場合は、速やかに変更するものとする。
</t>
    <rPh sb="101" eb="103">
      <t>ケイカイ</t>
    </rPh>
    <rPh sb="107" eb="109">
      <t>ウンヨウ</t>
    </rPh>
    <rPh sb="113" eb="115">
      <t>ヘンコウ</t>
    </rPh>
    <rPh sb="119" eb="121">
      <t>バアイ</t>
    </rPh>
    <rPh sb="123" eb="124">
      <t>スミ</t>
    </rPh>
    <rPh sb="127" eb="129">
      <t>ヘンコウ</t>
    </rPh>
    <phoneticPr fontId="9"/>
  </si>
  <si>
    <t>「避難場所１（立退き避難）浸水想定区域外の場所」を設定していない場合は「４」以降のページを繰り上げてください</t>
    <rPh sb="38" eb="40">
      <t>イコウ</t>
    </rPh>
    <rPh sb="45" eb="46">
      <t>ク</t>
    </rPh>
    <rPh sb="47" eb="48">
      <t>ア</t>
    </rPh>
    <phoneticPr fontId="9"/>
  </si>
  <si>
    <t>「避難場所１（立退き避難）浸水想定区域外の場所」を設定していない場合はこのページを削除してください。また目次のページ数を繰り上げてください</t>
    <rPh sb="1" eb="3">
      <t>ヒナン</t>
    </rPh>
    <rPh sb="3" eb="5">
      <t>バショ</t>
    </rPh>
    <rPh sb="7" eb="9">
      <t>タチノ</t>
    </rPh>
    <rPh sb="10" eb="12">
      <t>ヒナン</t>
    </rPh>
    <rPh sb="13" eb="15">
      <t>シンスイ</t>
    </rPh>
    <rPh sb="15" eb="17">
      <t>ソウテイ</t>
    </rPh>
    <rPh sb="17" eb="19">
      <t>クイキ</t>
    </rPh>
    <rPh sb="19" eb="20">
      <t>ガイ</t>
    </rPh>
    <rPh sb="21" eb="23">
      <t>バショ</t>
    </rPh>
    <rPh sb="25" eb="27">
      <t>セッテイ</t>
    </rPh>
    <rPh sb="32" eb="34">
      <t>バアイ</t>
    </rPh>
    <rPh sb="41" eb="43">
      <t>サクジョ</t>
    </rPh>
    <rPh sb="52" eb="54">
      <t>モクジ</t>
    </rPh>
    <rPh sb="58" eb="59">
      <t>スウ</t>
    </rPh>
    <rPh sb="60" eb="61">
      <t>ク</t>
    </rPh>
    <rPh sb="62" eb="63">
      <t>ア</t>
    </rPh>
    <phoneticPr fontId="9"/>
  </si>
  <si>
    <t>様式７～１６は市への提出は不要です</t>
    <rPh sb="0" eb="2">
      <t>ヨウシキ</t>
    </rPh>
    <rPh sb="7" eb="8">
      <t>シ</t>
    </rPh>
    <rPh sb="10" eb="12">
      <t>テイシュツ</t>
    </rPh>
    <rPh sb="13" eb="15">
      <t>フヨウ</t>
    </rPh>
    <phoneticPr fontId="9"/>
  </si>
  <si>
    <t>目次はダブルクリックするとワード形式で編集が可能です。</t>
    <rPh sb="0" eb="2">
      <t>モクジ</t>
    </rPh>
    <phoneticPr fontId="9"/>
  </si>
  <si>
    <r>
      <t>【施設周辺の避難経路図】</t>
    </r>
    <r>
      <rPr>
        <sz val="14"/>
        <color rgb="FFFF0000"/>
        <rFont val="ＭＳ Ｐゴシック"/>
        <family val="3"/>
        <charset val="128"/>
      </rPr>
      <t>　</t>
    </r>
    <r>
      <rPr>
        <b/>
        <sz val="12"/>
        <color rgb="FFFF0000"/>
        <rFont val="ＭＳ Ｐゴシック"/>
        <family val="3"/>
        <charset val="128"/>
      </rPr>
      <t>避難場所１（立ち退き避難）※浸水想定区域外</t>
    </r>
    <rPh sb="1" eb="3">
      <t>シセツ</t>
    </rPh>
    <rPh sb="3" eb="5">
      <t>シュウヘン</t>
    </rPh>
    <rPh sb="6" eb="8">
      <t>ヒナン</t>
    </rPh>
    <rPh sb="8" eb="10">
      <t>ケイロ</t>
    </rPh>
    <rPh sb="10" eb="11">
      <t>ズ</t>
    </rPh>
    <phoneticPr fontId="9"/>
  </si>
  <si>
    <r>
      <t>【施設周辺の避難経路図】</t>
    </r>
    <r>
      <rPr>
        <sz val="14"/>
        <color rgb="FFFF0000"/>
        <rFont val="ＭＳ Ｐゴシック"/>
        <family val="3"/>
        <charset val="128"/>
      </rPr>
      <t>　</t>
    </r>
    <r>
      <rPr>
        <b/>
        <sz val="12"/>
        <color rgb="FFFF0000"/>
        <rFont val="ＭＳ Ｐゴシック"/>
        <family val="3"/>
        <charset val="128"/>
      </rPr>
      <t>避難場所２（立ち退き避難）※水害時指定緊急避難場所</t>
    </r>
    <rPh sb="1" eb="3">
      <t>シセツ</t>
    </rPh>
    <rPh sb="3" eb="5">
      <t>シュウヘン</t>
    </rPh>
    <rPh sb="6" eb="8">
      <t>ヒナン</t>
    </rPh>
    <rPh sb="8" eb="10">
      <t>ケイロ</t>
    </rPh>
    <rPh sb="10" eb="11">
      <t>ズ</t>
    </rPh>
    <phoneticPr fontId="9"/>
  </si>
  <si>
    <t>100m</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</si>
</sst>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55"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b/>
      <sz val="12"/>
      <color theme="1"/>
      <name val="ＭＳ ゴシック"/>
      <family val="3"/>
      <charset val="128"/>
    </font>
    <font>
      <b/>
      <sz val="11"/>
      <color theme="1"/>
      <name val="ＭＳ ゴシック"/>
      <family val="3"/>
      <charset val="128"/>
    </font>
    <font>
      <sz val="12"/>
      <color theme="1"/>
      <name val="ＭＳ Ｐゴシック"/>
      <family val="2"/>
      <charset val="128"/>
      <scheme val="minor"/>
    </font>
    <font>
      <sz val="20"/>
      <color rgb="FFFF0000"/>
      <name val="ＭＳ ゴシック"/>
      <family val="3"/>
      <charset val="128"/>
    </font>
    <font>
      <sz val="14"/>
      <color theme="1"/>
      <name val="ＭＳ Ｐゴシック"/>
      <family val="3"/>
      <charset val="128"/>
      <scheme val="minor"/>
    </font>
    <font>
      <sz val="11"/>
      <color theme="1"/>
      <name val="ＭＳ Ｐゴシック"/>
      <family val="3"/>
      <charset val="128"/>
      <scheme val="minor"/>
    </font>
    <font>
      <sz val="10"/>
      <color theme="1"/>
      <name val="Century"/>
      <family val="1"/>
    </font>
    <font>
      <sz val="9"/>
      <color rgb="FFFFFFFF"/>
      <name val="HG丸ｺﾞｼｯｸM-PRO"/>
      <family val="3"/>
      <charset val="128"/>
    </font>
    <font>
      <sz val="11"/>
      <color theme="1"/>
      <name val="HG丸ｺﾞｼｯｸM-PRO"/>
      <family val="3"/>
      <charset val="128"/>
    </font>
    <font>
      <sz val="14"/>
      <color theme="1"/>
      <name val="HG丸ｺﾞｼｯｸM-PRO"/>
      <family val="3"/>
      <charset val="128"/>
    </font>
    <font>
      <sz val="11"/>
      <color theme="0"/>
      <name val="HG丸ｺﾞｼｯｸM-PRO"/>
      <family val="3"/>
      <charset val="128"/>
    </font>
    <font>
      <sz val="10"/>
      <color theme="1"/>
      <name val="ＭＳ Ｐゴシック"/>
      <family val="3"/>
      <charset val="128"/>
      <scheme val="minor"/>
    </font>
    <font>
      <sz val="9"/>
      <color theme="0"/>
      <name val="HG丸ｺﾞｼｯｸM-PRO"/>
      <family val="3"/>
      <charset val="128"/>
    </font>
    <font>
      <sz val="10"/>
      <color theme="1"/>
      <name val="HG丸ｺﾞｼｯｸM-PRO"/>
      <family val="3"/>
      <charset val="128"/>
    </font>
    <font>
      <sz val="5"/>
      <color theme="1"/>
      <name val="ＭＳ ゴシック"/>
      <family val="3"/>
      <charset val="128"/>
    </font>
    <font>
      <sz val="11"/>
      <name val="ＭＳ ゴシック"/>
      <family val="3"/>
      <charset val="128"/>
    </font>
    <font>
      <sz val="9"/>
      <name val="ＭＳ ゴシック"/>
      <family val="3"/>
      <charset val="128"/>
    </font>
    <font>
      <sz val="11"/>
      <name val="ＭＳ Ｐゴシック"/>
      <family val="2"/>
      <charset val="128"/>
      <scheme val="minor"/>
    </font>
    <font>
      <u/>
      <sz val="11"/>
      <name val="ＭＳ Ｐゴシック"/>
      <family val="2"/>
      <charset val="128"/>
      <scheme val="minor"/>
    </font>
    <font>
      <sz val="12"/>
      <color rgb="FFFFFF00"/>
      <name val="ＭＳ ゴシック"/>
      <family val="3"/>
      <charset val="128"/>
    </font>
    <font>
      <b/>
      <u/>
      <sz val="11"/>
      <color theme="1"/>
      <name val="ＭＳ ゴシック"/>
      <family val="3"/>
      <charset val="128"/>
    </font>
    <font>
      <sz val="12"/>
      <name val="ＭＳ Ｐゴシック"/>
      <family val="2"/>
      <charset val="128"/>
      <scheme val="minor"/>
    </font>
    <font>
      <b/>
      <u/>
      <sz val="12"/>
      <name val="ＭＳ Ｐゴシック"/>
      <family val="3"/>
      <charset val="128"/>
      <scheme val="minor"/>
    </font>
    <font>
      <sz val="12"/>
      <name val="ＭＳ Ｐゴシック"/>
      <family val="3"/>
      <charset val="128"/>
      <scheme val="minor"/>
    </font>
    <font>
      <sz val="14"/>
      <color theme="1"/>
      <name val="ＭＳ Ｐゴシック"/>
      <family val="3"/>
      <charset val="128"/>
      <scheme val="major"/>
    </font>
    <font>
      <sz val="12"/>
      <color theme="1"/>
      <name val="ＭＳ Ｐゴシック"/>
      <family val="3"/>
      <charset val="128"/>
    </font>
    <font>
      <sz val="14"/>
      <color rgb="FFFF0000"/>
      <name val="ＭＳ Ｐゴシック"/>
      <family val="3"/>
      <charset val="128"/>
    </font>
    <font>
      <b/>
      <sz val="12"/>
      <color rgb="FFFF0000"/>
      <name val="ＭＳ Ｐ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7F7F7F"/>
        <bgColor indexed="64"/>
      </patternFill>
    </fill>
    <fill>
      <patternFill patternType="solid">
        <fgColor theme="0" tint="-0.499984740745262"/>
        <bgColor indexed="64"/>
      </patternFill>
    </fill>
    <fill>
      <patternFill patternType="solid">
        <fgColor theme="0" tint="-0.14999847407452621"/>
        <bgColor indexed="64"/>
      </patternFill>
    </fill>
  </fills>
  <borders count="8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left style="thin">
        <color auto="1"/>
      </left>
      <right/>
      <top style="dashed">
        <color auto="1"/>
      </top>
      <bottom style="dashed">
        <color auto="1"/>
      </bottom>
      <diagonal/>
    </border>
    <border>
      <left/>
      <right style="medium">
        <color rgb="FF000000"/>
      </right>
      <top style="medium">
        <color rgb="FF000000"/>
      </top>
      <bottom style="medium">
        <color rgb="FF000000"/>
      </bottom>
      <diagonal/>
    </border>
    <border>
      <left style="medium">
        <color rgb="FF000000"/>
      </left>
      <right style="dotted">
        <color rgb="FF000000"/>
      </right>
      <top/>
      <bottom style="medium">
        <color rgb="FF000000"/>
      </bottom>
      <diagonal/>
    </border>
    <border>
      <left/>
      <right style="dotted">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medium">
        <color rgb="FF000000"/>
      </left>
      <right style="dotted">
        <color rgb="FF000000"/>
      </right>
      <top style="medium">
        <color rgb="FF000000"/>
      </top>
      <bottom style="thin">
        <color indexed="64"/>
      </bottom>
      <diagonal/>
    </border>
    <border>
      <left/>
      <right style="dotted">
        <color rgb="FF000000"/>
      </right>
      <top style="medium">
        <color rgb="FF000000"/>
      </top>
      <bottom style="thin">
        <color indexed="64"/>
      </bottom>
      <diagonal/>
    </border>
    <border>
      <left/>
      <right style="medium">
        <color rgb="FF000000"/>
      </right>
      <top style="medium">
        <color rgb="FF000000"/>
      </top>
      <bottom style="thin">
        <color indexed="64"/>
      </bottom>
      <diagonal/>
    </border>
    <border diagonalUp="1">
      <left style="thin">
        <color auto="1"/>
      </left>
      <right/>
      <top/>
      <bottom/>
      <diagonal style="thin">
        <color auto="1"/>
      </diagonal>
    </border>
    <border diagonalUp="1">
      <left/>
      <right style="thin">
        <color auto="1"/>
      </right>
      <top/>
      <bottom/>
      <diagonal style="thin">
        <color auto="1"/>
      </diagonal>
    </border>
    <border diagonalUp="1">
      <left/>
      <right style="medium">
        <color indexed="64"/>
      </right>
      <top/>
      <bottom/>
      <diagonal style="thin">
        <color auto="1"/>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5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176" fontId="10" fillId="0" borderId="16" xfId="0" applyNumberFormat="1" applyFont="1" applyBorder="1" applyAlignment="1">
      <alignment horizontal="justify" vertical="center" shrinkToFit="1"/>
    </xf>
    <xf numFmtId="0" fontId="10" fillId="0" borderId="16" xfId="0" applyFont="1" applyFill="1" applyBorder="1" applyAlignment="1">
      <alignment vertical="center" shrinkToFit="1"/>
    </xf>
    <xf numFmtId="0" fontId="10" fillId="0" borderId="16" xfId="0" applyFont="1" applyBorder="1" applyAlignment="1">
      <alignment horizontal="justify" vertical="center" shrinkToFit="1"/>
    </xf>
    <xf numFmtId="0" fontId="7" fillId="4" borderId="44" xfId="0" applyFont="1" applyFill="1" applyBorder="1">
      <alignment vertical="center"/>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xf>
    <xf numFmtId="0" fontId="1" fillId="0" borderId="0" xfId="0" applyFont="1">
      <alignment vertical="center"/>
    </xf>
    <xf numFmtId="0" fontId="15" fillId="0" borderId="0" xfId="0" applyFont="1" applyAlignment="1">
      <alignment horizontal="right" vertical="center"/>
    </xf>
    <xf numFmtId="0" fontId="7" fillId="0" borderId="3" xfId="0" applyFont="1" applyBorder="1" applyAlignment="1">
      <alignment vertical="center"/>
    </xf>
    <xf numFmtId="0" fontId="30" fillId="0" borderId="0" xfId="0" applyFont="1" applyBorder="1">
      <alignment vertical="center"/>
    </xf>
    <xf numFmtId="0" fontId="31" fillId="0" borderId="0" xfId="0" applyFont="1">
      <alignment vertical="center"/>
    </xf>
    <xf numFmtId="0" fontId="31" fillId="0" borderId="0" xfId="0" applyFont="1" applyAlignment="1">
      <alignment horizontal="right" vertical="center"/>
    </xf>
    <xf numFmtId="0" fontId="34" fillId="7" borderId="76" xfId="0" applyFont="1" applyFill="1" applyBorder="1" applyAlignment="1">
      <alignment horizontal="center" vertical="center" wrapText="1"/>
    </xf>
    <xf numFmtId="0" fontId="34" fillId="7" borderId="73" xfId="0" applyFont="1" applyFill="1" applyBorder="1" applyAlignment="1">
      <alignment horizontal="center" vertical="center" wrapText="1"/>
    </xf>
    <xf numFmtId="0" fontId="34" fillId="7" borderId="71" xfId="0" applyFont="1" applyFill="1" applyBorder="1" applyAlignment="1">
      <alignment horizontal="center" vertical="center" wrapText="1"/>
    </xf>
    <xf numFmtId="0" fontId="34" fillId="7" borderId="72" xfId="0" applyFont="1" applyFill="1" applyBorder="1" applyAlignment="1">
      <alignment horizontal="center" vertical="center" wrapText="1"/>
    </xf>
    <xf numFmtId="0" fontId="33" fillId="0" borderId="71" xfId="0" applyFont="1" applyBorder="1" applyAlignment="1">
      <alignment vertical="center" wrapText="1"/>
    </xf>
    <xf numFmtId="0" fontId="33" fillId="0" borderId="72" xfId="0" applyFont="1" applyBorder="1" applyAlignment="1">
      <alignment vertical="center" wrapText="1"/>
    </xf>
    <xf numFmtId="0" fontId="33" fillId="0" borderId="73" xfId="0" applyFont="1" applyBorder="1" applyAlignment="1">
      <alignment vertical="center" wrapText="1"/>
    </xf>
    <xf numFmtId="0" fontId="17" fillId="0" borderId="0" xfId="0" applyFont="1" applyAlignment="1">
      <alignment vertical="center"/>
    </xf>
    <xf numFmtId="0" fontId="31" fillId="0" borderId="0" xfId="0" applyFont="1" applyAlignment="1">
      <alignment vertical="center"/>
    </xf>
    <xf numFmtId="0" fontId="31" fillId="0" borderId="0" xfId="0" applyFont="1" applyBorder="1" applyAlignment="1">
      <alignment horizontal="center" vertical="center"/>
    </xf>
    <xf numFmtId="0" fontId="31" fillId="0" borderId="11" xfId="0" applyFont="1" applyBorder="1">
      <alignment vertical="center"/>
    </xf>
    <xf numFmtId="0" fontId="39" fillId="8" borderId="11" xfId="0" applyFont="1" applyFill="1" applyBorder="1" applyAlignment="1">
      <alignment horizontal="center" vertical="center"/>
    </xf>
    <xf numFmtId="0" fontId="31" fillId="0" borderId="11" xfId="0" applyFont="1" applyBorder="1" applyAlignment="1">
      <alignment horizontal="center" vertical="center"/>
    </xf>
    <xf numFmtId="0" fontId="36" fillId="0" borderId="0" xfId="0" applyFont="1">
      <alignment vertical="center"/>
    </xf>
    <xf numFmtId="0" fontId="0" fillId="0" borderId="0" xfId="0" applyAlignment="1">
      <alignment vertical="top"/>
    </xf>
    <xf numFmtId="0" fontId="41" fillId="0" borderId="0" xfId="0" applyFont="1" applyAlignment="1">
      <alignment horizontal="justify" vertical="center"/>
    </xf>
    <xf numFmtId="0" fontId="17" fillId="0" borderId="0" xfId="0" applyFont="1">
      <alignment vertical="center"/>
    </xf>
    <xf numFmtId="0" fontId="17" fillId="0" borderId="0" xfId="0" applyFont="1" applyAlignment="1">
      <alignment vertical="top"/>
    </xf>
    <xf numFmtId="0" fontId="33" fillId="0" borderId="0" xfId="0" applyFont="1" applyBorder="1" applyAlignment="1">
      <alignment vertical="center" wrapText="1"/>
    </xf>
    <xf numFmtId="0" fontId="33" fillId="0" borderId="83" xfId="0" applyFont="1" applyBorder="1" applyAlignment="1">
      <alignment vertical="center" wrapText="1"/>
    </xf>
    <xf numFmtId="0" fontId="33" fillId="0" borderId="84" xfId="0" applyFont="1" applyBorder="1" applyAlignment="1">
      <alignment vertical="center" wrapText="1"/>
    </xf>
    <xf numFmtId="0" fontId="33" fillId="0" borderId="85" xfId="0" applyFont="1" applyBorder="1" applyAlignment="1">
      <alignment vertical="center" wrapText="1"/>
    </xf>
    <xf numFmtId="0" fontId="11" fillId="2" borderId="20" xfId="0" applyFont="1" applyFill="1" applyBorder="1" applyAlignment="1">
      <alignment vertical="center" wrapText="1"/>
    </xf>
    <xf numFmtId="0" fontId="7" fillId="0" borderId="0" xfId="0" applyFont="1" applyBorder="1" applyAlignment="1">
      <alignment vertical="center" wrapText="1"/>
    </xf>
    <xf numFmtId="0" fontId="10" fillId="4" borderId="44" xfId="0" applyFont="1" applyFill="1" applyBorder="1" applyAlignment="1">
      <alignment vertical="center" wrapText="1"/>
    </xf>
    <xf numFmtId="0" fontId="15" fillId="0" borderId="0" xfId="0"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top" wrapText="1"/>
    </xf>
    <xf numFmtId="0" fontId="15" fillId="0" borderId="0" xfId="0" applyFont="1" applyBorder="1">
      <alignment vertical="center"/>
    </xf>
    <xf numFmtId="0" fontId="10" fillId="0" borderId="21" xfId="0" applyFont="1" applyBorder="1" applyAlignment="1">
      <alignment horizontal="center" vertical="center" shrinkToFit="1"/>
    </xf>
    <xf numFmtId="0" fontId="10" fillId="2" borderId="15" xfId="0" applyFont="1" applyFill="1" applyBorder="1" applyAlignment="1">
      <alignment vertical="center" shrinkToFit="1"/>
    </xf>
    <xf numFmtId="0" fontId="10" fillId="0" borderId="15" xfId="0" applyFont="1" applyFill="1" applyBorder="1" applyAlignment="1">
      <alignment vertical="center" shrinkToFit="1"/>
    </xf>
    <xf numFmtId="0" fontId="42" fillId="0" borderId="0" xfId="0" applyFont="1" applyBorder="1">
      <alignment vertical="center"/>
    </xf>
    <xf numFmtId="0" fontId="24" fillId="0" borderId="16" xfId="0" applyFont="1" applyBorder="1" applyAlignment="1">
      <alignment horizontal="justify" vertical="center" shrinkToFit="1"/>
    </xf>
    <xf numFmtId="0" fontId="10" fillId="0" borderId="18" xfId="0" applyFont="1" applyBorder="1" applyAlignment="1">
      <alignment horizontal="justify" vertical="center" shrinkToFit="1"/>
    </xf>
    <xf numFmtId="0" fontId="10" fillId="2" borderId="21" xfId="0" applyFont="1" applyFill="1" applyBorder="1" applyAlignment="1">
      <alignment vertical="center" shrinkToFit="1"/>
    </xf>
    <xf numFmtId="0" fontId="15" fillId="0" borderId="0" xfId="0" applyFont="1" applyBorder="1" applyAlignment="1">
      <alignment vertical="center" wrapText="1"/>
    </xf>
    <xf numFmtId="0" fontId="43" fillId="0" borderId="16" xfId="0" applyFont="1" applyBorder="1" applyAlignment="1">
      <alignment horizontal="justify" vertical="center" shrinkToFit="1"/>
    </xf>
    <xf numFmtId="0" fontId="44" fillId="0" borderId="0" xfId="0" applyFont="1">
      <alignment vertical="center"/>
    </xf>
    <xf numFmtId="0" fontId="45" fillId="0" borderId="16" xfId="1" applyFont="1" applyBorder="1" applyAlignment="1">
      <alignment horizontal="justify" vertical="center" shrinkToFit="1"/>
    </xf>
    <xf numFmtId="0" fontId="15" fillId="0" borderId="0" xfId="0" applyFont="1" applyFill="1" applyBorder="1">
      <alignment vertical="center"/>
    </xf>
    <xf numFmtId="3" fontId="10" fillId="0" borderId="16" xfId="0" applyNumberFormat="1" applyFont="1" applyBorder="1" applyAlignment="1">
      <alignment horizontal="justify" vertical="center" shrinkToFit="1"/>
    </xf>
    <xf numFmtId="56" fontId="10" fillId="0" borderId="16" xfId="0" applyNumberFormat="1" applyFont="1" applyBorder="1" applyAlignment="1">
      <alignment horizontal="justify" vertical="center" shrinkToFit="1"/>
    </xf>
    <xf numFmtId="0" fontId="11" fillId="2" borderId="20" xfId="0" applyFont="1" applyFill="1" applyBorder="1" applyAlignment="1">
      <alignment vertical="center" wrapText="1"/>
    </xf>
    <xf numFmtId="0" fontId="15" fillId="0" borderId="0" xfId="0" applyFont="1" applyBorder="1" applyAlignment="1">
      <alignment vertical="center" wrapText="1"/>
    </xf>
    <xf numFmtId="0" fontId="7" fillId="0" borderId="0" xfId="0" applyFont="1" applyBorder="1" applyAlignment="1">
      <alignment vertical="top" wrapText="1"/>
    </xf>
    <xf numFmtId="0" fontId="7" fillId="0" borderId="42" xfId="0" applyFont="1" applyFill="1" applyBorder="1" applyAlignment="1">
      <alignment horizontal="justify" vertical="center" wrapText="1"/>
    </xf>
    <xf numFmtId="0" fontId="11" fillId="0" borderId="44" xfId="0" applyFont="1" applyFill="1" applyBorder="1" applyAlignment="1">
      <alignment vertical="center" wrapText="1"/>
    </xf>
    <xf numFmtId="0" fontId="10" fillId="0" borderId="45" xfId="0" applyFont="1" applyFill="1" applyBorder="1" applyAlignment="1">
      <alignment vertical="center" shrinkToFit="1"/>
    </xf>
    <xf numFmtId="0" fontId="7" fillId="0" borderId="0" xfId="0" applyFont="1" applyFill="1" applyBorder="1" applyAlignment="1">
      <alignment horizontal="justify" vertical="center" wrapText="1"/>
    </xf>
    <xf numFmtId="0" fontId="10" fillId="0" borderId="16" xfId="0" applyFont="1" applyFill="1" applyBorder="1" applyAlignment="1">
      <alignment horizontal="justify" vertical="center" shrinkToFit="1"/>
    </xf>
    <xf numFmtId="0" fontId="11"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8" fillId="0" borderId="12" xfId="0" applyFont="1" applyBorder="1" applyAlignment="1">
      <alignment horizontal="right" vertical="center"/>
    </xf>
    <xf numFmtId="0" fontId="15" fillId="0" borderId="12" xfId="0" applyFont="1" applyBorder="1" applyAlignment="1">
      <alignment vertical="center"/>
    </xf>
    <xf numFmtId="0" fontId="15" fillId="0" borderId="0" xfId="0" applyFont="1" applyBorder="1" applyAlignment="1">
      <alignment vertical="center" wrapText="1"/>
    </xf>
    <xf numFmtId="0" fontId="7" fillId="0" borderId="0" xfId="0" applyFont="1" applyBorder="1" applyAlignment="1">
      <alignment vertical="top" wrapText="1"/>
    </xf>
    <xf numFmtId="0" fontId="15" fillId="0" borderId="0" xfId="0" applyFont="1" applyBorder="1" applyAlignment="1">
      <alignment vertical="center"/>
    </xf>
    <xf numFmtId="0" fontId="7" fillId="0" borderId="0" xfId="0" applyFont="1" applyBorder="1" applyAlignment="1">
      <alignment vertical="top" wrapText="1"/>
    </xf>
    <xf numFmtId="0" fontId="1" fillId="0" borderId="0" xfId="0" applyFont="1" applyBorder="1" applyAlignment="1">
      <alignment vertical="center"/>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0" xfId="0" applyFont="1" applyAlignment="1">
      <alignment vertical="center"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top" wrapText="1"/>
    </xf>
    <xf numFmtId="0" fontId="7" fillId="0" borderId="0" xfId="0" applyFont="1" applyBorder="1" applyAlignment="1">
      <alignment vertical="center" wrapText="1"/>
    </xf>
    <xf numFmtId="0" fontId="1" fillId="0" borderId="48" xfId="0" applyFont="1" applyBorder="1" applyAlignment="1">
      <alignment vertical="center"/>
    </xf>
    <xf numFmtId="0" fontId="16" fillId="0" borderId="0" xfId="1" applyBorder="1" applyAlignment="1">
      <alignment vertical="top"/>
    </xf>
    <xf numFmtId="0" fontId="7" fillId="0" borderId="0" xfId="0" applyFont="1" applyAlignment="1">
      <alignment vertical="center" wrapText="1"/>
    </xf>
    <xf numFmtId="0" fontId="1" fillId="0" borderId="0" xfId="0" applyFont="1" applyBorder="1" applyAlignment="1">
      <alignment horizontal="left" vertical="top"/>
    </xf>
    <xf numFmtId="0" fontId="7" fillId="0" borderId="6" xfId="0" applyFont="1" applyBorder="1" applyAlignment="1">
      <alignment vertical="center" wrapText="1"/>
    </xf>
    <xf numFmtId="0" fontId="7" fillId="0" borderId="2" xfId="0" applyFont="1" applyBorder="1" applyAlignment="1">
      <alignment vertical="center" wrapText="1"/>
    </xf>
    <xf numFmtId="0" fontId="15" fillId="0" borderId="0" xfId="0" applyFont="1" applyBorder="1" applyAlignment="1">
      <alignment vertical="center" wrapText="1"/>
    </xf>
    <xf numFmtId="0" fontId="7" fillId="0" borderId="0"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xf>
    <xf numFmtId="0" fontId="46" fillId="0" borderId="0" xfId="0" applyFont="1" applyFill="1" applyBorder="1" applyAlignment="1">
      <alignment vertical="center" wrapText="1"/>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0" fillId="2" borderId="21" xfId="0" applyFont="1" applyFill="1" applyBorder="1" applyAlignment="1">
      <alignment horizontal="left" vertical="center" shrinkToFit="1"/>
    </xf>
    <xf numFmtId="0" fontId="7" fillId="4" borderId="44" xfId="0" applyFont="1" applyFill="1" applyBorder="1" applyAlignment="1">
      <alignment horizontal="left" vertical="center"/>
    </xf>
    <xf numFmtId="0" fontId="10" fillId="4" borderId="45" xfId="0" applyFont="1" applyFill="1" applyBorder="1" applyAlignment="1">
      <alignment horizontal="left" vertical="center" shrinkToFit="1"/>
    </xf>
    <xf numFmtId="0" fontId="7" fillId="4" borderId="69" xfId="0" applyFont="1" applyFill="1" applyBorder="1" applyAlignment="1">
      <alignment horizontal="left" vertical="center"/>
    </xf>
    <xf numFmtId="0" fontId="51" fillId="0" borderId="0" xfId="0" applyFont="1" applyAlignment="1">
      <alignment horizontal="left" vertical="center" indent="1"/>
    </xf>
    <xf numFmtId="0" fontId="7" fillId="0" borderId="0" xfId="0" applyFont="1" applyBorder="1" applyAlignment="1">
      <alignment vertical="top" wrapText="1"/>
    </xf>
    <xf numFmtId="0" fontId="1" fillId="0" borderId="4"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0" fillId="0" borderId="0" xfId="0" applyAlignment="1">
      <alignment horizontal="left" vertical="center" indent="3"/>
    </xf>
    <xf numFmtId="0" fontId="7" fillId="0" borderId="0" xfId="0" applyFont="1" applyBorder="1" applyAlignment="1">
      <alignment vertical="center" wrapText="1"/>
    </xf>
    <xf numFmtId="0" fontId="7" fillId="0" borderId="0" xfId="0" applyFont="1" applyBorder="1" applyAlignment="1">
      <alignment horizontal="left" vertical="top" wrapText="1"/>
    </xf>
    <xf numFmtId="0" fontId="10" fillId="0" borderId="69" xfId="0" applyFont="1" applyFill="1" applyBorder="1" applyAlignment="1">
      <alignment vertical="center" wrapText="1"/>
    </xf>
    <xf numFmtId="0" fontId="10" fillId="0" borderId="44" xfId="0" applyFont="1" applyFill="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7" fillId="0" borderId="0" xfId="0" applyFont="1" applyBorder="1" applyAlignment="1">
      <alignment vertic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1" xfId="0" applyFont="1" applyFill="1" applyBorder="1" applyAlignment="1">
      <alignment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4" borderId="69" xfId="0" applyFont="1" applyFill="1" applyBorder="1" applyAlignment="1">
      <alignment vertical="center" wrapText="1"/>
    </xf>
    <xf numFmtId="0" fontId="7" fillId="4" borderId="44" xfId="0" applyFont="1" applyFill="1" applyBorder="1" applyAlignment="1">
      <alignment vertical="center" wrapText="1"/>
    </xf>
    <xf numFmtId="0" fontId="16" fillId="3" borderId="43" xfId="1" applyFill="1" applyBorder="1" applyProtection="1">
      <alignment vertical="center"/>
      <protection locked="0"/>
    </xf>
    <xf numFmtId="0" fontId="16" fillId="3" borderId="7" xfId="1" applyFill="1" applyBorder="1" applyProtection="1">
      <alignment vertical="center"/>
      <protection locked="0"/>
    </xf>
    <xf numFmtId="0" fontId="16" fillId="3" borderId="1" xfId="1"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0" borderId="43"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10" fillId="0" borderId="0"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4" borderId="69"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7" fillId="4" borderId="45" xfId="0" applyFont="1" applyFill="1" applyBorder="1" applyAlignment="1">
      <alignment horizontal="left"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24" fillId="0" borderId="61" xfId="0" applyFont="1" applyBorder="1" applyAlignment="1">
      <alignment horizontal="left" vertical="center" wrapText="1" shrinkToFi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0" borderId="61" xfId="0" applyFont="1" applyBorder="1" applyAlignment="1">
      <alignment horizontal="left" vertical="center" shrinkToFit="1"/>
    </xf>
    <xf numFmtId="0" fontId="15" fillId="0" borderId="0" xfId="0" applyFont="1" applyBorder="1" applyAlignment="1">
      <alignment vertical="center" wrapText="1"/>
    </xf>
    <xf numFmtId="0" fontId="10" fillId="0" borderId="3" xfId="0" applyFont="1" applyFill="1" applyBorder="1" applyAlignment="1">
      <alignment horizontal="center" vertical="center" wrapText="1"/>
    </xf>
    <xf numFmtId="0" fontId="27" fillId="0" borderId="0" xfId="0" applyFont="1" applyAlignment="1">
      <alignment horizontal="justify" vertical="center" wrapText="1"/>
    </xf>
    <xf numFmtId="0" fontId="15" fillId="0" borderId="0" xfId="0" applyFont="1" applyAlignment="1">
      <alignment vertical="center"/>
    </xf>
    <xf numFmtId="0" fontId="7" fillId="0" borderId="0" xfId="0" applyFont="1" applyBorder="1" applyAlignment="1">
      <alignment horizontal="left" vertical="center" wrapText="1" indent="3"/>
    </xf>
    <xf numFmtId="0" fontId="7" fillId="0" borderId="0" xfId="0" applyFont="1" applyBorder="1" applyAlignment="1">
      <alignment horizontal="left" vertical="top" wrapText="1" indent="3"/>
    </xf>
    <xf numFmtId="0" fontId="15" fillId="0" borderId="40" xfId="0" applyFont="1" applyBorder="1" applyAlignment="1">
      <alignment horizontal="center" vertical="center" wrapText="1"/>
    </xf>
    <xf numFmtId="0" fontId="15" fillId="0" borderId="15" xfId="0" applyFont="1" applyBorder="1" applyAlignment="1">
      <alignment horizontal="center" vertical="center"/>
    </xf>
    <xf numFmtId="0" fontId="15" fillId="0" borderId="42" xfId="0" applyFont="1" applyBorder="1" applyAlignment="1">
      <alignment horizontal="center" vertical="center"/>
    </xf>
    <xf numFmtId="0" fontId="15" fillId="0" borderId="16" xfId="0" applyFont="1" applyBorder="1" applyAlignment="1">
      <alignment horizontal="center" vertical="center"/>
    </xf>
    <xf numFmtId="0" fontId="15" fillId="0" borderId="41" xfId="0" applyFont="1" applyBorder="1" applyAlignment="1">
      <alignment horizontal="center" vertical="center"/>
    </xf>
    <xf numFmtId="0" fontId="15" fillId="0" borderId="18" xfId="0" applyFont="1" applyBorder="1" applyAlignment="1">
      <alignment horizontal="center" vertical="center"/>
    </xf>
    <xf numFmtId="0" fontId="15" fillId="0" borderId="40" xfId="0" applyFont="1" applyBorder="1" applyAlignment="1">
      <alignment vertical="center" wrapText="1"/>
    </xf>
    <xf numFmtId="0" fontId="15" fillId="0" borderId="14" xfId="0" applyFont="1" applyBorder="1" applyAlignment="1">
      <alignment vertical="center"/>
    </xf>
    <xf numFmtId="0" fontId="15" fillId="0" borderId="15" xfId="0" applyFont="1" applyBorder="1" applyAlignment="1">
      <alignment vertical="center"/>
    </xf>
    <xf numFmtId="0" fontId="15" fillId="0" borderId="42"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vertical="center"/>
    </xf>
    <xf numFmtId="0" fontId="15" fillId="0" borderId="41"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42"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41"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20" fillId="0" borderId="0" xfId="0" applyFont="1" applyAlignment="1">
      <alignment vertical="center"/>
    </xf>
    <xf numFmtId="0" fontId="1" fillId="0" borderId="0" xfId="0" applyFont="1" applyAlignment="1">
      <alignment horizontal="left" vertical="center" wrapText="1" indent="1"/>
    </xf>
    <xf numFmtId="0" fontId="1" fillId="0" borderId="6" xfId="0" applyFont="1" applyBorder="1" applyAlignment="1">
      <alignment horizontal="left" vertical="center" wrapText="1" inden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 fillId="0" borderId="0" xfId="0" applyFont="1" applyBorder="1" applyAlignment="1">
      <alignment horizontal="left" vertical="center" wrapText="1"/>
    </xf>
    <xf numFmtId="0" fontId="28" fillId="0" borderId="40" xfId="0" applyFont="1" applyBorder="1" applyAlignment="1">
      <alignment horizontal="center" vertical="center"/>
    </xf>
    <xf numFmtId="0" fontId="28" fillId="0" borderId="14"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28" fillId="0" borderId="15" xfId="0" applyFont="1" applyBorder="1" applyAlignment="1">
      <alignment horizontal="center" vertical="center"/>
    </xf>
    <xf numFmtId="0" fontId="28" fillId="0" borderId="41"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40" xfId="0" applyFont="1" applyBorder="1" applyAlignment="1">
      <alignment horizontal="center" vertical="center" wrapText="1" shrinkToFit="1"/>
    </xf>
    <xf numFmtId="0" fontId="20" fillId="0" borderId="34" xfId="0" applyFont="1" applyBorder="1" applyAlignment="1">
      <alignment horizontal="center" vertical="center" wrapText="1" shrinkToFit="1"/>
    </xf>
    <xf numFmtId="0" fontId="20" fillId="0" borderId="42"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20" fillId="0" borderId="41" xfId="0" applyFont="1" applyBorder="1" applyAlignment="1">
      <alignment horizontal="center" vertical="center" wrapText="1" shrinkToFit="1"/>
    </xf>
    <xf numFmtId="0" fontId="20" fillId="0" borderId="35" xfId="0" applyFont="1" applyBorder="1" applyAlignment="1">
      <alignment horizontal="center" vertical="center" wrapText="1"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4"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7" xfId="0" applyFont="1" applyBorder="1" applyAlignment="1">
      <alignment vertical="top" wrapText="1"/>
    </xf>
    <xf numFmtId="0" fontId="25" fillId="0" borderId="17" xfId="0" applyFont="1" applyBorder="1" applyAlignment="1">
      <alignment vertical="top" wrapText="1"/>
    </xf>
    <xf numFmtId="0" fontId="25"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wrapText="1"/>
    </xf>
    <xf numFmtId="0" fontId="20" fillId="0" borderId="88" xfId="0" applyFont="1" applyBorder="1" applyAlignment="1">
      <alignment horizontal="center" vertical="center" wrapText="1"/>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7" fillId="0" borderId="0"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vertical="top" wrapText="1"/>
    </xf>
    <xf numFmtId="0" fontId="7" fillId="0" borderId="2" xfId="0" applyFont="1" applyBorder="1" applyAlignment="1">
      <alignment vertical="top" wrapText="1"/>
    </xf>
    <xf numFmtId="0" fontId="3" fillId="0" borderId="0" xfId="0" applyFont="1" applyAlignment="1">
      <alignment vertical="center"/>
    </xf>
    <xf numFmtId="0" fontId="7" fillId="0" borderId="58" xfId="0" applyFont="1" applyBorder="1" applyAlignment="1">
      <alignment vertical="top" wrapText="1"/>
    </xf>
    <xf numFmtId="0" fontId="7" fillId="0" borderId="60" xfId="0" applyFont="1" applyBorder="1" applyAlignment="1">
      <alignment vertical="top" wrapText="1"/>
    </xf>
    <xf numFmtId="0" fontId="7" fillId="0" borderId="61" xfId="0" applyFont="1" applyBorder="1" applyAlignment="1">
      <alignment vertical="top" wrapText="1"/>
    </xf>
    <xf numFmtId="0" fontId="7" fillId="0" borderId="28" xfId="0" applyFont="1" applyBorder="1" applyAlignment="1">
      <alignment vertical="top" wrapText="1"/>
    </xf>
    <xf numFmtId="0" fontId="7" fillId="0" borderId="62" xfId="0" applyFont="1" applyBorder="1" applyAlignment="1">
      <alignment vertical="top" wrapText="1"/>
    </xf>
    <xf numFmtId="0" fontId="7"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7" fillId="0" borderId="16" xfId="0" applyFont="1" applyBorder="1" applyAlignment="1">
      <alignment vertical="center" wrapText="1"/>
    </xf>
    <xf numFmtId="0" fontId="7" fillId="0" borderId="13" xfId="0" applyFont="1" applyBorder="1" applyAlignment="1">
      <alignment vertical="center" wrapText="1"/>
    </xf>
    <xf numFmtId="0" fontId="7" fillId="0" borderId="28" xfId="0" applyFont="1" applyBorder="1" applyAlignment="1">
      <alignment vertical="center" wrapText="1"/>
    </xf>
    <xf numFmtId="0" fontId="5" fillId="0" borderId="0" xfId="0" applyFont="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0" xfId="0" applyFont="1" applyBorder="1" applyAlignment="1">
      <alignment vertical="center"/>
    </xf>
    <xf numFmtId="0" fontId="1" fillId="0" borderId="3"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3" xfId="0" applyFont="1" applyBorder="1" applyAlignment="1">
      <alignment horizontal="left" vertical="center" wrapText="1"/>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15"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20" fillId="0" borderId="18" xfId="0" applyFont="1" applyBorder="1" applyAlignment="1">
      <alignment horizontal="center" vertical="center" wrapText="1" shrinkToFit="1"/>
    </xf>
    <xf numFmtId="0" fontId="1" fillId="0" borderId="0" xfId="0" applyFont="1" applyAlignment="1">
      <alignment horizontal="left" vertical="top" wrapText="1" indent="1"/>
    </xf>
    <xf numFmtId="0" fontId="7" fillId="0" borderId="23" xfId="0" applyFont="1" applyBorder="1" applyAlignment="1">
      <alignment vertical="top" wrapText="1"/>
    </xf>
    <xf numFmtId="0" fontId="7" fillId="0" borderId="30" xfId="0" applyFont="1" applyBorder="1" applyAlignment="1">
      <alignment vertical="top" wrapText="1"/>
    </xf>
    <xf numFmtId="0" fontId="7" fillId="0" borderId="8" xfId="0" applyFont="1" applyBorder="1" applyAlignment="1">
      <alignment vertical="top" wrapText="1"/>
    </xf>
    <xf numFmtId="0" fontId="7" fillId="0" borderId="31" xfId="0" applyFont="1" applyBorder="1" applyAlignment="1">
      <alignment vertical="top" wrapText="1"/>
    </xf>
    <xf numFmtId="0" fontId="7" fillId="0" borderId="9" xfId="0" applyFont="1" applyBorder="1" applyAlignment="1">
      <alignment vertical="top" wrapText="1"/>
    </xf>
    <xf numFmtId="0" fontId="7" fillId="0" borderId="37" xfId="0" applyFont="1" applyBorder="1" applyAlignment="1">
      <alignment vertical="top" wrapText="1"/>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2" xfId="0" applyFont="1" applyBorder="1" applyAlignment="1">
      <alignment vertical="center"/>
    </xf>
    <xf numFmtId="0" fontId="20" fillId="0" borderId="2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shrinkToFit="1"/>
    </xf>
    <xf numFmtId="0" fontId="20" fillId="0" borderId="52"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15" xfId="0" applyFont="1" applyBorder="1" applyAlignment="1">
      <alignment horizontal="center" vertical="center"/>
    </xf>
    <xf numFmtId="0" fontId="20" fillId="0" borderId="8" xfId="0" applyFont="1" applyBorder="1" applyAlignment="1">
      <alignment horizontal="center" vertical="center" wrapText="1"/>
    </xf>
    <xf numFmtId="0" fontId="20"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16" xfId="0" applyFont="1" applyBorder="1" applyAlignment="1">
      <alignment horizontal="center" vertical="center" wrapText="1"/>
    </xf>
    <xf numFmtId="0" fontId="20" fillId="0" borderId="38" xfId="0" applyFont="1" applyBorder="1" applyAlignment="1">
      <alignment horizontal="center" vertical="center"/>
    </xf>
    <xf numFmtId="0" fontId="20" fillId="0" borderId="4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left" vertical="center" indent="1"/>
    </xf>
    <xf numFmtId="0" fontId="1" fillId="0" borderId="0" xfId="0" applyFont="1" applyAlignment="1">
      <alignment horizontal="left" vertical="top" wrapText="1"/>
    </xf>
    <xf numFmtId="0" fontId="7" fillId="0" borderId="3" xfId="0" applyFont="1" applyBorder="1" applyAlignment="1">
      <alignment vertical="center" wrapText="1"/>
    </xf>
    <xf numFmtId="0" fontId="29" fillId="0" borderId="0" xfId="0" applyFont="1" applyBorder="1" applyAlignment="1">
      <alignment vertical="center"/>
    </xf>
    <xf numFmtId="0" fontId="29" fillId="0" borderId="3" xfId="0" applyFont="1" applyBorder="1" applyAlignment="1">
      <alignment vertical="center"/>
    </xf>
    <xf numFmtId="0" fontId="7" fillId="0" borderId="55" xfId="0" applyFont="1" applyBorder="1" applyAlignment="1">
      <alignment horizontal="left" vertical="top" wrapText="1"/>
    </xf>
    <xf numFmtId="0" fontId="7" fillId="0" borderId="19" xfId="0" applyFont="1" applyBorder="1" applyAlignment="1">
      <alignment horizontal="left" vertical="top" wrapText="1"/>
    </xf>
    <xf numFmtId="0" fontId="7" fillId="0" borderId="27" xfId="0" applyFont="1" applyBorder="1" applyAlignment="1">
      <alignment horizontal="left" vertical="top" wrapText="1"/>
    </xf>
    <xf numFmtId="0" fontId="7" fillId="0" borderId="56" xfId="0" applyFont="1" applyBorder="1" applyAlignment="1">
      <alignment horizontal="left" vertical="top" wrapText="1"/>
    </xf>
    <xf numFmtId="0" fontId="7" fillId="0" borderId="64" xfId="0" applyFont="1" applyBorder="1" applyAlignment="1">
      <alignment horizontal="left" vertical="top" wrapText="1"/>
    </xf>
    <xf numFmtId="0" fontId="7" fillId="0" borderId="57" xfId="0" applyFont="1" applyBorder="1" applyAlignment="1">
      <alignment horizontal="left" vertical="top" wrapText="1"/>
    </xf>
    <xf numFmtId="0" fontId="1" fillId="0" borderId="8" xfId="0" applyFont="1" applyBorder="1" applyAlignment="1">
      <alignment horizontal="center" vertical="center" wrapText="1"/>
    </xf>
    <xf numFmtId="0" fontId="29" fillId="0" borderId="0" xfId="0" applyFont="1" applyBorder="1" applyAlignment="1">
      <alignment vertical="top" wrapText="1"/>
    </xf>
    <xf numFmtId="0" fontId="29" fillId="0" borderId="3" xfId="0" applyFont="1" applyBorder="1" applyAlignment="1">
      <alignment vertical="top" wrapText="1"/>
    </xf>
    <xf numFmtId="0" fontId="7" fillId="0" borderId="54" xfId="0" applyFont="1" applyBorder="1" applyAlignment="1">
      <alignment horizontal="left" vertical="top" wrapText="1"/>
    </xf>
    <xf numFmtId="0" fontId="7" fillId="0" borderId="63" xfId="0" applyFont="1" applyBorder="1" applyAlignment="1">
      <alignment horizontal="left" vertical="top" wrapText="1"/>
    </xf>
    <xf numFmtId="0" fontId="7" fillId="0" borderId="26" xfId="0" applyFont="1" applyBorder="1" applyAlignment="1">
      <alignment horizontal="left" vertical="top" wrapText="1"/>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23"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7" fillId="0" borderId="65" xfId="0" applyFont="1" applyBorder="1" applyAlignment="1">
      <alignment vertical="top" wrapText="1"/>
    </xf>
    <xf numFmtId="0" fontId="7" fillId="0" borderId="42" xfId="0" applyFont="1" applyBorder="1" applyAlignment="1">
      <alignment vertical="top" wrapText="1"/>
    </xf>
    <xf numFmtId="0" fontId="7" fillId="0" borderId="53"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7"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29" fillId="0" borderId="6" xfId="0" applyFont="1" applyBorder="1" applyAlignment="1">
      <alignment vertical="top" wrapText="1"/>
    </xf>
    <xf numFmtId="0" fontId="29" fillId="0" borderId="2" xfId="0" applyFont="1" applyBorder="1" applyAlignment="1">
      <alignment vertical="top" wrapText="1"/>
    </xf>
    <xf numFmtId="0" fontId="48" fillId="0" borderId="0" xfId="0" applyFont="1" applyAlignment="1">
      <alignment horizontal="left" vertical="top" wrapText="1" indent="2"/>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7" fillId="0" borderId="0" xfId="0" applyFont="1" applyAlignment="1">
      <alignment horizontal="left" vertical="center"/>
    </xf>
    <xf numFmtId="0" fontId="31" fillId="0" borderId="11" xfId="0" applyFont="1" applyBorder="1" applyAlignment="1">
      <alignment horizontal="right" vertical="center"/>
    </xf>
    <xf numFmtId="0" fontId="32" fillId="0" borderId="11" xfId="0" applyFont="1" applyBorder="1" applyAlignment="1">
      <alignment horizontal="center" vertical="center" wrapText="1"/>
    </xf>
    <xf numFmtId="0" fontId="32" fillId="0" borderId="11" xfId="0" applyFont="1" applyBorder="1" applyAlignment="1">
      <alignment horizontal="center" vertical="center"/>
    </xf>
    <xf numFmtId="0" fontId="34" fillId="7" borderId="74" xfId="0" applyFont="1" applyFill="1" applyBorder="1" applyAlignment="1">
      <alignment horizontal="center" vertical="center" wrapText="1"/>
    </xf>
    <xf numFmtId="0" fontId="34" fillId="7" borderId="75" xfId="0" applyFont="1" applyFill="1" applyBorder="1" applyAlignment="1">
      <alignment horizontal="center" vertical="center" wrapText="1"/>
    </xf>
    <xf numFmtId="0" fontId="34" fillId="7" borderId="70" xfId="0" applyFont="1" applyFill="1" applyBorder="1" applyAlignment="1">
      <alignment horizontal="center" vertical="center" wrapText="1"/>
    </xf>
    <xf numFmtId="0" fontId="31" fillId="0" borderId="11" xfId="0" applyFont="1" applyBorder="1" applyAlignment="1">
      <alignment horizontal="center" vertical="center"/>
    </xf>
    <xf numFmtId="0" fontId="37" fillId="8" borderId="11" xfId="0" applyFont="1" applyFill="1" applyBorder="1" applyAlignment="1">
      <alignment horizontal="center" vertical="center"/>
    </xf>
    <xf numFmtId="0" fontId="31" fillId="0" borderId="0" xfId="0" applyFont="1" applyAlignment="1">
      <alignment horizontal="left" vertical="center" wrapText="1"/>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5" fillId="9" borderId="11" xfId="0" applyFont="1" applyFill="1" applyBorder="1" applyAlignment="1">
      <alignment horizontal="center" vertical="center"/>
    </xf>
    <xf numFmtId="0" fontId="36" fillId="0" borderId="0" xfId="0" applyFont="1" applyBorder="1" applyAlignment="1">
      <alignment horizontal="left" vertical="center"/>
    </xf>
    <xf numFmtId="0" fontId="36" fillId="0" borderId="11" xfId="0" applyFont="1" applyBorder="1" applyAlignment="1">
      <alignment horizontal="left" vertical="top" wrapText="1"/>
    </xf>
    <xf numFmtId="0" fontId="36" fillId="0" borderId="41" xfId="0" applyFont="1" applyBorder="1" applyAlignment="1">
      <alignment horizontal="left"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35" fillId="9" borderId="77" xfId="0" applyFont="1" applyFill="1" applyBorder="1" applyAlignment="1">
      <alignment horizontal="center" vertical="center" wrapText="1"/>
    </xf>
    <xf numFmtId="0" fontId="35" fillId="9" borderId="13" xfId="0" applyFont="1" applyFill="1" applyBorder="1" applyAlignment="1">
      <alignment horizontal="center" vertical="center" wrapText="1"/>
    </xf>
    <xf numFmtId="0" fontId="35" fillId="9" borderId="78" xfId="0" applyFont="1" applyFill="1" applyBorder="1" applyAlignment="1">
      <alignment horizontal="center" vertical="center" wrapText="1"/>
    </xf>
    <xf numFmtId="0" fontId="36" fillId="0" borderId="11" xfId="0" applyFont="1" applyBorder="1" applyAlignment="1">
      <alignment horizontal="left" vertical="center"/>
    </xf>
    <xf numFmtId="0" fontId="15" fillId="0" borderId="0" xfId="0" applyFont="1" applyAlignment="1">
      <alignment horizontal="left" vertical="center" wrapText="1"/>
    </xf>
    <xf numFmtId="0" fontId="23" fillId="0" borderId="79" xfId="0" applyFont="1" applyBorder="1" applyAlignment="1">
      <alignment horizontal="left" vertical="center" wrapText="1"/>
    </xf>
    <xf numFmtId="0" fontId="23" fillId="0" borderId="80" xfId="0" applyFont="1" applyBorder="1" applyAlignment="1">
      <alignment horizontal="left" vertical="center" wrapText="1"/>
    </xf>
    <xf numFmtId="0" fontId="23" fillId="0" borderId="81" xfId="0" applyFont="1" applyBorder="1" applyAlignment="1">
      <alignment horizontal="left" vertical="center" wrapText="1"/>
    </xf>
    <xf numFmtId="0" fontId="23" fillId="0" borderId="82" xfId="0" applyFont="1" applyBorder="1" applyAlignment="1">
      <alignment horizontal="left" vertical="center" wrapText="1"/>
    </xf>
    <xf numFmtId="0" fontId="15" fillId="0" borderId="0" xfId="0" applyFont="1" applyAlignment="1">
      <alignment horizontal="left" vertical="center"/>
    </xf>
    <xf numFmtId="0" fontId="38" fillId="0" borderId="80" xfId="0" applyFont="1" applyBorder="1" applyAlignment="1">
      <alignment horizontal="left" vertical="center" wrapText="1"/>
    </xf>
    <xf numFmtId="0" fontId="38" fillId="0" borderId="81" xfId="0" applyFont="1" applyBorder="1" applyAlignment="1">
      <alignment horizontal="left" vertical="center" wrapText="1"/>
    </xf>
    <xf numFmtId="0" fontId="38" fillId="0" borderId="82" xfId="0" applyFont="1" applyBorder="1" applyAlignment="1">
      <alignment horizontal="left" vertical="center" wrapText="1"/>
    </xf>
    <xf numFmtId="0" fontId="36" fillId="0" borderId="11" xfId="0" applyFont="1" applyBorder="1" applyAlignment="1">
      <alignment horizontal="center" vertical="top"/>
    </xf>
    <xf numFmtId="0" fontId="40" fillId="9" borderId="77"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0" fillId="9" borderId="78" xfId="0" applyFont="1" applyFill="1" applyBorder="1" applyAlignment="1">
      <alignment horizontal="center" vertical="center" wrapText="1"/>
    </xf>
    <xf numFmtId="0" fontId="36" fillId="0" borderId="11"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75</xdr:row>
      <xdr:rowOff>180975</xdr:rowOff>
    </xdr:from>
    <xdr:to>
      <xdr:col>10</xdr:col>
      <xdr:colOff>552450</xdr:colOff>
      <xdr:row>80</xdr:row>
      <xdr:rowOff>1361</xdr:rowOff>
    </xdr:to>
    <xdr:sp macro="" textlink="">
      <xdr:nvSpPr>
        <xdr:cNvPr id="7" name="左矢印 6"/>
        <xdr:cNvSpPr/>
      </xdr:nvSpPr>
      <xdr:spPr>
        <a:xfrm>
          <a:off x="8417379" y="12182475"/>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196</xdr:row>
      <xdr:rowOff>76200</xdr:rowOff>
    </xdr:from>
    <xdr:to>
      <xdr:col>10</xdr:col>
      <xdr:colOff>571500</xdr:colOff>
      <xdr:row>200</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107</xdr:row>
      <xdr:rowOff>95250</xdr:rowOff>
    </xdr:from>
    <xdr:to>
      <xdr:col>10</xdr:col>
      <xdr:colOff>561975</xdr:colOff>
      <xdr:row>111</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10" name="左矢印 9"/>
        <xdr:cNvSpPr/>
      </xdr:nvSpPr>
      <xdr:spPr>
        <a:xfrm>
          <a:off x="8458200" y="5381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107</xdr:row>
      <xdr:rowOff>95250</xdr:rowOff>
    </xdr:from>
    <xdr:to>
      <xdr:col>10</xdr:col>
      <xdr:colOff>561975</xdr:colOff>
      <xdr:row>111</xdr:row>
      <xdr:rowOff>133350</xdr:rowOff>
    </xdr:to>
    <xdr:sp macro="" textlink="">
      <xdr:nvSpPr>
        <xdr:cNvPr id="17" name="左矢印 16"/>
        <xdr:cNvSpPr/>
      </xdr:nvSpPr>
      <xdr:spPr>
        <a:xfrm>
          <a:off x="8420100" y="14658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148318</xdr:colOff>
      <xdr:row>95</xdr:row>
      <xdr:rowOff>81641</xdr:rowOff>
    </xdr:from>
    <xdr:to>
      <xdr:col>10</xdr:col>
      <xdr:colOff>598714</xdr:colOff>
      <xdr:row>99</xdr:row>
      <xdr:rowOff>95250</xdr:rowOff>
    </xdr:to>
    <xdr:sp macro="" textlink="">
      <xdr:nvSpPr>
        <xdr:cNvPr id="18" name="左矢印 17"/>
        <xdr:cNvSpPr/>
      </xdr:nvSpPr>
      <xdr:spPr>
        <a:xfrm>
          <a:off x="8489497" y="13661570"/>
          <a:ext cx="450396" cy="6395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63</xdr:row>
      <xdr:rowOff>47625</xdr:rowOff>
    </xdr:from>
    <xdr:to>
      <xdr:col>10</xdr:col>
      <xdr:colOff>561975</xdr:colOff>
      <xdr:row>67</xdr:row>
      <xdr:rowOff>76200</xdr:rowOff>
    </xdr:to>
    <xdr:sp macro="" textlink="">
      <xdr:nvSpPr>
        <xdr:cNvPr id="19" name="左矢印 18"/>
        <xdr:cNvSpPr/>
      </xdr:nvSpPr>
      <xdr:spPr>
        <a:xfrm>
          <a:off x="8420100" y="101917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65</xdr:row>
      <xdr:rowOff>209550</xdr:rowOff>
    </xdr:from>
    <xdr:to>
      <xdr:col>10</xdr:col>
      <xdr:colOff>571500</xdr:colOff>
      <xdr:row>70</xdr:row>
      <xdr:rowOff>28575</xdr:rowOff>
    </xdr:to>
    <xdr:sp macro="" textlink="">
      <xdr:nvSpPr>
        <xdr:cNvPr id="20" name="左矢印 19"/>
        <xdr:cNvSpPr/>
      </xdr:nvSpPr>
      <xdr:spPr>
        <a:xfrm>
          <a:off x="8429625" y="106775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122464</xdr:colOff>
      <xdr:row>42</xdr:row>
      <xdr:rowOff>54430</xdr:rowOff>
    </xdr:from>
    <xdr:to>
      <xdr:col>10</xdr:col>
      <xdr:colOff>598714</xdr:colOff>
      <xdr:row>46</xdr:row>
      <xdr:rowOff>92529</xdr:rowOff>
    </xdr:to>
    <xdr:sp macro="" textlink="">
      <xdr:nvSpPr>
        <xdr:cNvPr id="21" name="左矢印 20"/>
        <xdr:cNvSpPr/>
      </xdr:nvSpPr>
      <xdr:spPr>
        <a:xfrm>
          <a:off x="8463643" y="6939644"/>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227</xdr:row>
      <xdr:rowOff>76200</xdr:rowOff>
    </xdr:from>
    <xdr:to>
      <xdr:col>10</xdr:col>
      <xdr:colOff>571500</xdr:colOff>
      <xdr:row>231</xdr:row>
      <xdr:rowOff>114300</xdr:rowOff>
    </xdr:to>
    <xdr:sp macro="" textlink="">
      <xdr:nvSpPr>
        <xdr:cNvPr id="15" name="左矢印 14"/>
        <xdr:cNvSpPr/>
      </xdr:nvSpPr>
      <xdr:spPr>
        <a:xfrm>
          <a:off x="8436429" y="29780593"/>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251</xdr:row>
      <xdr:rowOff>76200</xdr:rowOff>
    </xdr:from>
    <xdr:to>
      <xdr:col>10</xdr:col>
      <xdr:colOff>571500</xdr:colOff>
      <xdr:row>255</xdr:row>
      <xdr:rowOff>114300</xdr:rowOff>
    </xdr:to>
    <xdr:sp macro="" textlink="">
      <xdr:nvSpPr>
        <xdr:cNvPr id="23" name="左矢印 22"/>
        <xdr:cNvSpPr/>
      </xdr:nvSpPr>
      <xdr:spPr>
        <a:xfrm>
          <a:off x="8436429" y="34570307"/>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129268</xdr:colOff>
      <xdr:row>32</xdr:row>
      <xdr:rowOff>40822</xdr:rowOff>
    </xdr:from>
    <xdr:to>
      <xdr:col>10</xdr:col>
      <xdr:colOff>605518</xdr:colOff>
      <xdr:row>36</xdr:row>
      <xdr:rowOff>80893</xdr:rowOff>
    </xdr:to>
    <xdr:sp macro="" textlink="">
      <xdr:nvSpPr>
        <xdr:cNvPr id="16" name="左矢印 15"/>
        <xdr:cNvSpPr/>
      </xdr:nvSpPr>
      <xdr:spPr>
        <a:xfrm>
          <a:off x="8470447" y="6926036"/>
          <a:ext cx="476250" cy="666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85</xdr:row>
      <xdr:rowOff>180975</xdr:rowOff>
    </xdr:from>
    <xdr:to>
      <xdr:col>10</xdr:col>
      <xdr:colOff>552450</xdr:colOff>
      <xdr:row>90</xdr:row>
      <xdr:rowOff>1361</xdr:rowOff>
    </xdr:to>
    <xdr:sp macro="" textlink="">
      <xdr:nvSpPr>
        <xdr:cNvPr id="24" name="左矢印 23"/>
        <xdr:cNvSpPr/>
      </xdr:nvSpPr>
      <xdr:spPr>
        <a:xfrm>
          <a:off x="8417379" y="13747296"/>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279</xdr:row>
      <xdr:rowOff>10584</xdr:rowOff>
    </xdr:from>
    <xdr:to>
      <xdr:col>5</xdr:col>
      <xdr:colOff>645583</xdr:colOff>
      <xdr:row>286</xdr:row>
      <xdr:rowOff>201084</xdr:rowOff>
    </xdr:to>
    <xdr:sp macro="" textlink="">
      <xdr:nvSpPr>
        <xdr:cNvPr id="2" name="角丸四角形 1"/>
        <xdr:cNvSpPr/>
      </xdr:nvSpPr>
      <xdr:spPr>
        <a:xfrm>
          <a:off x="3651249" y="32247417"/>
          <a:ext cx="433917" cy="1746250"/>
        </a:xfrm>
        <a:prstGeom prst="roundRect">
          <a:avLst/>
        </a:prstGeom>
        <a:solidFill>
          <a:srgbClr val="FFFF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ysClr val="windowText" lastClr="000000"/>
              </a:solidFill>
            </a:rPr>
            <a:t>注意体制確立</a:t>
          </a:r>
        </a:p>
      </xdr:txBody>
    </xdr:sp>
    <xdr:clientData/>
  </xdr:twoCellAnchor>
  <xdr:twoCellAnchor>
    <xdr:from>
      <xdr:col>5</xdr:col>
      <xdr:colOff>31750</xdr:colOff>
      <xdr:row>281</xdr:row>
      <xdr:rowOff>1</xdr:rowOff>
    </xdr:from>
    <xdr:to>
      <xdr:col>5</xdr:col>
      <xdr:colOff>179917</xdr:colOff>
      <xdr:row>284</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288</xdr:row>
      <xdr:rowOff>0</xdr:rowOff>
    </xdr:from>
    <xdr:to>
      <xdr:col>5</xdr:col>
      <xdr:colOff>645582</xdr:colOff>
      <xdr:row>297</xdr:row>
      <xdr:rowOff>201084</xdr:rowOff>
    </xdr:to>
    <xdr:sp macro="" textlink="">
      <xdr:nvSpPr>
        <xdr:cNvPr id="4" name="角丸四角形 3"/>
        <xdr:cNvSpPr/>
      </xdr:nvSpPr>
      <xdr:spPr>
        <a:xfrm>
          <a:off x="3651248" y="34237083"/>
          <a:ext cx="433917" cy="2201334"/>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chemeClr val="bg1"/>
              </a:solidFill>
            </a:rPr>
            <a:t>警戒体制確立</a:t>
          </a:r>
        </a:p>
      </xdr:txBody>
    </xdr:sp>
    <xdr:clientData/>
  </xdr:twoCellAnchor>
  <xdr:twoCellAnchor>
    <xdr:from>
      <xdr:col>5</xdr:col>
      <xdr:colOff>31749</xdr:colOff>
      <xdr:row>291</xdr:row>
      <xdr:rowOff>84669</xdr:rowOff>
    </xdr:from>
    <xdr:to>
      <xdr:col>5</xdr:col>
      <xdr:colOff>179916</xdr:colOff>
      <xdr:row>294</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299</xdr:row>
      <xdr:rowOff>0</xdr:rowOff>
    </xdr:from>
    <xdr:to>
      <xdr:col>5</xdr:col>
      <xdr:colOff>645582</xdr:colOff>
      <xdr:row>308</xdr:row>
      <xdr:rowOff>0</xdr:rowOff>
    </xdr:to>
    <xdr:sp macro="" textlink="">
      <xdr:nvSpPr>
        <xdr:cNvPr id="6" name="角丸四角形 5"/>
        <xdr:cNvSpPr/>
      </xdr:nvSpPr>
      <xdr:spPr>
        <a:xfrm>
          <a:off x="3651248" y="36681833"/>
          <a:ext cx="433917" cy="2000250"/>
        </a:xfrm>
        <a:prstGeom prst="roundRect">
          <a:avLst/>
        </a:prstGeom>
        <a:solidFill>
          <a:srgbClr val="00206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chemeClr val="bg1"/>
              </a:solidFill>
            </a:rPr>
            <a:t>非常体制確立</a:t>
          </a:r>
        </a:p>
      </xdr:txBody>
    </xdr:sp>
    <xdr:clientData/>
  </xdr:twoCellAnchor>
  <xdr:twoCellAnchor>
    <xdr:from>
      <xdr:col>5</xdr:col>
      <xdr:colOff>31749</xdr:colOff>
      <xdr:row>301</xdr:row>
      <xdr:rowOff>158750</xdr:rowOff>
    </xdr:from>
    <xdr:to>
      <xdr:col>5</xdr:col>
      <xdr:colOff>179916</xdr:colOff>
      <xdr:row>304</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298</xdr:row>
      <xdr:rowOff>0</xdr:rowOff>
    </xdr:from>
    <xdr:to>
      <xdr:col>5</xdr:col>
      <xdr:colOff>603249</xdr:colOff>
      <xdr:row>298</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287</xdr:row>
      <xdr:rowOff>0</xdr:rowOff>
    </xdr:from>
    <xdr:to>
      <xdr:col>5</xdr:col>
      <xdr:colOff>603249</xdr:colOff>
      <xdr:row>287</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48</xdr:row>
          <xdr:rowOff>161925</xdr:rowOff>
        </xdr:from>
        <xdr:to>
          <xdr:col>9</xdr:col>
          <xdr:colOff>542925</xdr:colOff>
          <xdr:row>90</xdr:row>
          <xdr:rowOff>180975</xdr:rowOff>
        </xdr:to>
        <xdr:sp macro="" textlink="">
          <xdr:nvSpPr>
            <xdr:cNvPr id="2164" name="Object 116" hidden="1">
              <a:extLst>
                <a:ext uri="{63B3BB69-23CF-44E3-9099-C40C66FF867C}">
                  <a14:compatExt spid="_x0000_s216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457</xdr:row>
          <xdr:rowOff>95250</xdr:rowOff>
        </xdr:from>
        <xdr:to>
          <xdr:col>9</xdr:col>
          <xdr:colOff>571500</xdr:colOff>
          <xdr:row>507</xdr:row>
          <xdr:rowOff>133350</xdr:rowOff>
        </xdr:to>
        <xdr:sp macro="" textlink="">
          <xdr:nvSpPr>
            <xdr:cNvPr id="2166" name="Object 118" hidden="1">
              <a:extLst>
                <a:ext uri="{63B3BB69-23CF-44E3-9099-C40C66FF867C}">
                  <a14:compatExt spid="_x0000_s21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10</xdr:col>
      <xdr:colOff>88447</xdr:colOff>
      <xdr:row>69</xdr:row>
      <xdr:rowOff>149677</xdr:rowOff>
    </xdr:from>
    <xdr:to>
      <xdr:col>11</xdr:col>
      <xdr:colOff>312964</xdr:colOff>
      <xdr:row>72</xdr:row>
      <xdr:rowOff>88445</xdr:rowOff>
    </xdr:to>
    <xdr:sp macro="" textlink="">
      <xdr:nvSpPr>
        <xdr:cNvPr id="16" name="左矢印 15"/>
        <xdr:cNvSpPr/>
      </xdr:nvSpPr>
      <xdr:spPr>
        <a:xfrm>
          <a:off x="6892018" y="15171963"/>
          <a:ext cx="455839" cy="5919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0</xdr:row>
      <xdr:rowOff>176894</xdr:rowOff>
    </xdr:from>
    <xdr:to>
      <xdr:col>14</xdr:col>
      <xdr:colOff>367392</xdr:colOff>
      <xdr:row>9</xdr:row>
      <xdr:rowOff>122465</xdr:rowOff>
    </xdr:to>
    <xdr:sp macro="" textlink="">
      <xdr:nvSpPr>
        <xdr:cNvPr id="13" name="テキスト ボックス 12"/>
        <xdr:cNvSpPr txBox="1"/>
      </xdr:nvSpPr>
      <xdr:spPr>
        <a:xfrm>
          <a:off x="7034893" y="176894"/>
          <a:ext cx="2816678" cy="1905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chemeClr val="bg1"/>
              </a:solidFill>
            </a:rPr>
            <a:t>基本的には「入力シート」へ入力することにより自動的に作成されま。</a:t>
          </a:r>
          <a:endParaRPr kumimoji="1" lang="en-US" altLang="ja-JP" sz="1600" b="1">
            <a:solidFill>
              <a:schemeClr val="bg1"/>
            </a:solidFill>
          </a:endParaRPr>
        </a:p>
        <a:p>
          <a:pPr algn="l"/>
          <a:r>
            <a:rPr kumimoji="1" lang="ja-JP" altLang="en-US" sz="1600" b="1">
              <a:solidFill>
                <a:schemeClr val="bg1"/>
              </a:solidFill>
            </a:rPr>
            <a:t>内容を確認していただき、各施設の実情に応じ、修正していただいても構いません。</a:t>
          </a:r>
        </a:p>
      </xdr:txBody>
    </xdr:sp>
    <xdr:clientData/>
  </xdr:twoCellAnchor>
  <xdr:twoCellAnchor>
    <xdr:from>
      <xdr:col>10</xdr:col>
      <xdr:colOff>81643</xdr:colOff>
      <xdr:row>459</xdr:row>
      <xdr:rowOff>116416</xdr:rowOff>
    </xdr:from>
    <xdr:to>
      <xdr:col>11</xdr:col>
      <xdr:colOff>149677</xdr:colOff>
      <xdr:row>463</xdr:row>
      <xdr:rowOff>105832</xdr:rowOff>
    </xdr:to>
    <xdr:sp macro="" textlink="">
      <xdr:nvSpPr>
        <xdr:cNvPr id="18" name="左矢印 17"/>
        <xdr:cNvSpPr/>
      </xdr:nvSpPr>
      <xdr:spPr>
        <a:xfrm>
          <a:off x="6939643" y="92823241"/>
          <a:ext cx="382359" cy="67521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129269</xdr:colOff>
      <xdr:row>116</xdr:row>
      <xdr:rowOff>81641</xdr:rowOff>
    </xdr:from>
    <xdr:to>
      <xdr:col>11</xdr:col>
      <xdr:colOff>353786</xdr:colOff>
      <xdr:row>119</xdr:row>
      <xdr:rowOff>20409</xdr:rowOff>
    </xdr:to>
    <xdr:sp macro="" textlink="">
      <xdr:nvSpPr>
        <xdr:cNvPr id="19" name="左矢印 18"/>
        <xdr:cNvSpPr/>
      </xdr:nvSpPr>
      <xdr:spPr>
        <a:xfrm>
          <a:off x="6932840" y="25540605"/>
          <a:ext cx="455839" cy="523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88447</xdr:colOff>
      <xdr:row>85</xdr:row>
      <xdr:rowOff>149677</xdr:rowOff>
    </xdr:from>
    <xdr:to>
      <xdr:col>11</xdr:col>
      <xdr:colOff>312964</xdr:colOff>
      <xdr:row>88</xdr:row>
      <xdr:rowOff>88445</xdr:rowOff>
    </xdr:to>
    <xdr:sp macro="" textlink="">
      <xdr:nvSpPr>
        <xdr:cNvPr id="20" name="左矢印 19"/>
        <xdr:cNvSpPr/>
      </xdr:nvSpPr>
      <xdr:spPr>
        <a:xfrm>
          <a:off x="6892018" y="15171963"/>
          <a:ext cx="455839" cy="5919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391584</xdr:colOff>
      <xdr:row>242</xdr:row>
      <xdr:rowOff>52917</xdr:rowOff>
    </xdr:from>
    <xdr:to>
      <xdr:col>1</xdr:col>
      <xdr:colOff>207857</xdr:colOff>
      <xdr:row>244</xdr:row>
      <xdr:rowOff>154940</xdr:rowOff>
    </xdr:to>
    <xdr:sp macro="" textlink="">
      <xdr:nvSpPr>
        <xdr:cNvPr id="21" name="下矢印 20"/>
        <xdr:cNvSpPr>
          <a:spLocks noChangeArrowheads="1"/>
        </xdr:cNvSpPr>
      </xdr:nvSpPr>
      <xdr:spPr bwMode="auto">
        <a:xfrm>
          <a:off x="391584" y="43753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0</xdr:col>
      <xdr:colOff>391584</xdr:colOff>
      <xdr:row>252</xdr:row>
      <xdr:rowOff>52917</xdr:rowOff>
    </xdr:from>
    <xdr:to>
      <xdr:col>1</xdr:col>
      <xdr:colOff>207857</xdr:colOff>
      <xdr:row>254</xdr:row>
      <xdr:rowOff>154940</xdr:rowOff>
    </xdr:to>
    <xdr:sp macro="" textlink="">
      <xdr:nvSpPr>
        <xdr:cNvPr id="22" name="下矢印 21"/>
        <xdr:cNvSpPr>
          <a:spLocks noChangeArrowheads="1"/>
        </xdr:cNvSpPr>
      </xdr:nvSpPr>
      <xdr:spPr bwMode="auto">
        <a:xfrm>
          <a:off x="391584" y="46039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0</xdr:col>
      <xdr:colOff>391584</xdr:colOff>
      <xdr:row>252</xdr:row>
      <xdr:rowOff>52917</xdr:rowOff>
    </xdr:from>
    <xdr:to>
      <xdr:col>1</xdr:col>
      <xdr:colOff>207857</xdr:colOff>
      <xdr:row>254</xdr:row>
      <xdr:rowOff>154940</xdr:rowOff>
    </xdr:to>
    <xdr:sp macro="" textlink="">
      <xdr:nvSpPr>
        <xdr:cNvPr id="23" name="下矢印 22"/>
        <xdr:cNvSpPr>
          <a:spLocks noChangeArrowheads="1"/>
        </xdr:cNvSpPr>
      </xdr:nvSpPr>
      <xdr:spPr bwMode="auto">
        <a:xfrm>
          <a:off x="391584" y="46039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0</xdr:col>
      <xdr:colOff>391584</xdr:colOff>
      <xdr:row>242</xdr:row>
      <xdr:rowOff>52917</xdr:rowOff>
    </xdr:from>
    <xdr:to>
      <xdr:col>1</xdr:col>
      <xdr:colOff>207857</xdr:colOff>
      <xdr:row>244</xdr:row>
      <xdr:rowOff>154940</xdr:rowOff>
    </xdr:to>
    <xdr:sp macro="" textlink="">
      <xdr:nvSpPr>
        <xdr:cNvPr id="24" name="下矢印 23"/>
        <xdr:cNvSpPr>
          <a:spLocks noChangeArrowheads="1"/>
        </xdr:cNvSpPr>
      </xdr:nvSpPr>
      <xdr:spPr bwMode="auto">
        <a:xfrm>
          <a:off x="391584" y="43753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0</xdr:col>
      <xdr:colOff>391584</xdr:colOff>
      <xdr:row>252</xdr:row>
      <xdr:rowOff>52917</xdr:rowOff>
    </xdr:from>
    <xdr:to>
      <xdr:col>1</xdr:col>
      <xdr:colOff>207857</xdr:colOff>
      <xdr:row>254</xdr:row>
      <xdr:rowOff>154940</xdr:rowOff>
    </xdr:to>
    <xdr:sp macro="" textlink="">
      <xdr:nvSpPr>
        <xdr:cNvPr id="25" name="下矢印 24"/>
        <xdr:cNvSpPr>
          <a:spLocks noChangeArrowheads="1"/>
        </xdr:cNvSpPr>
      </xdr:nvSpPr>
      <xdr:spPr bwMode="auto">
        <a:xfrm>
          <a:off x="391584" y="46039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0</xdr:col>
      <xdr:colOff>391584</xdr:colOff>
      <xdr:row>252</xdr:row>
      <xdr:rowOff>52917</xdr:rowOff>
    </xdr:from>
    <xdr:to>
      <xdr:col>1</xdr:col>
      <xdr:colOff>207857</xdr:colOff>
      <xdr:row>254</xdr:row>
      <xdr:rowOff>154940</xdr:rowOff>
    </xdr:to>
    <xdr:sp macro="" textlink="">
      <xdr:nvSpPr>
        <xdr:cNvPr id="26" name="下矢印 25"/>
        <xdr:cNvSpPr>
          <a:spLocks noChangeArrowheads="1"/>
        </xdr:cNvSpPr>
      </xdr:nvSpPr>
      <xdr:spPr bwMode="auto">
        <a:xfrm>
          <a:off x="391584" y="46039617"/>
          <a:ext cx="502073" cy="559223"/>
        </a:xfrm>
        <a:prstGeom prst="downArrow">
          <a:avLst>
            <a:gd name="adj1" fmla="val 50000"/>
            <a:gd name="adj2" fmla="val 28149"/>
          </a:avLst>
        </a:prstGeom>
        <a:solidFill>
          <a:srgbClr val="FFFFFF"/>
        </a:solidFill>
        <a:ln w="9525">
          <a:solidFill>
            <a:srgbClr val="000000"/>
          </a:solidFill>
          <a:miter lim="800000"/>
          <a:headEnd/>
          <a:tailEnd/>
        </a:ln>
      </xdr:spPr>
      <xdr:txBody>
        <a:bodyPr rot="0" vert="eaVert" wrap="square" lIns="74295" tIns="8890" rIns="74295" bIns="8890" anchor="t" anchorCtr="0" upright="1">
          <a:noAutofit/>
        </a:bodyPr>
        <a:lstStyle/>
        <a:p>
          <a:endParaRPr lang="ja-JP" altLang="en-US"/>
        </a:p>
      </xdr:txBody>
    </xdr:sp>
    <xdr:clientData/>
  </xdr:twoCellAnchor>
  <xdr:twoCellAnchor>
    <xdr:from>
      <xdr:col>10</xdr:col>
      <xdr:colOff>129269</xdr:colOff>
      <xdr:row>140</xdr:row>
      <xdr:rowOff>81641</xdr:rowOff>
    </xdr:from>
    <xdr:to>
      <xdr:col>11</xdr:col>
      <xdr:colOff>353786</xdr:colOff>
      <xdr:row>143</xdr:row>
      <xdr:rowOff>20409</xdr:rowOff>
    </xdr:to>
    <xdr:sp macro="" textlink="">
      <xdr:nvSpPr>
        <xdr:cNvPr id="28" name="左矢印 27"/>
        <xdr:cNvSpPr/>
      </xdr:nvSpPr>
      <xdr:spPr>
        <a:xfrm>
          <a:off x="6932840" y="25540605"/>
          <a:ext cx="455839" cy="523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88447</xdr:colOff>
      <xdr:row>59</xdr:row>
      <xdr:rowOff>149677</xdr:rowOff>
    </xdr:from>
    <xdr:to>
      <xdr:col>11</xdr:col>
      <xdr:colOff>312964</xdr:colOff>
      <xdr:row>62</xdr:row>
      <xdr:rowOff>88445</xdr:rowOff>
    </xdr:to>
    <xdr:sp macro="" textlink="">
      <xdr:nvSpPr>
        <xdr:cNvPr id="67" name="左矢印 66"/>
        <xdr:cNvSpPr/>
      </xdr:nvSpPr>
      <xdr:spPr>
        <a:xfrm>
          <a:off x="6892018" y="15171963"/>
          <a:ext cx="455839" cy="5919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88447</xdr:colOff>
      <xdr:row>73</xdr:row>
      <xdr:rowOff>149677</xdr:rowOff>
    </xdr:from>
    <xdr:to>
      <xdr:col>11</xdr:col>
      <xdr:colOff>312964</xdr:colOff>
      <xdr:row>76</xdr:row>
      <xdr:rowOff>88445</xdr:rowOff>
    </xdr:to>
    <xdr:sp macro="" textlink="">
      <xdr:nvSpPr>
        <xdr:cNvPr id="68" name="左矢印 67"/>
        <xdr:cNvSpPr/>
      </xdr:nvSpPr>
      <xdr:spPr>
        <a:xfrm>
          <a:off x="6892018" y="15171963"/>
          <a:ext cx="455839" cy="5919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149678</xdr:colOff>
      <xdr:row>48</xdr:row>
      <xdr:rowOff>27214</xdr:rowOff>
    </xdr:from>
    <xdr:to>
      <xdr:col>11</xdr:col>
      <xdr:colOff>374195</xdr:colOff>
      <xdr:row>50</xdr:row>
      <xdr:rowOff>183696</xdr:rowOff>
    </xdr:to>
    <xdr:sp macro="" textlink="">
      <xdr:nvSpPr>
        <xdr:cNvPr id="69" name="左矢印 68"/>
        <xdr:cNvSpPr/>
      </xdr:nvSpPr>
      <xdr:spPr>
        <a:xfrm>
          <a:off x="7007678" y="10542814"/>
          <a:ext cx="538842" cy="59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552450</xdr:colOff>
      <xdr:row>34</xdr:row>
      <xdr:rowOff>176892</xdr:rowOff>
    </xdr:from>
    <xdr:to>
      <xdr:col>4</xdr:col>
      <xdr:colOff>209550</xdr:colOff>
      <xdr:row>40</xdr:row>
      <xdr:rowOff>27215</xdr:rowOff>
    </xdr:to>
    <xdr:sp macro="" textlink="">
      <xdr:nvSpPr>
        <xdr:cNvPr id="3330" name="下矢印 10"/>
        <xdr:cNvSpPr>
          <a:spLocks noChangeArrowheads="1"/>
        </xdr:cNvSpPr>
      </xdr:nvSpPr>
      <xdr:spPr bwMode="auto">
        <a:xfrm>
          <a:off x="2076450" y="7946571"/>
          <a:ext cx="1017814" cy="1156608"/>
        </a:xfrm>
        <a:prstGeom prst="downArrow">
          <a:avLst>
            <a:gd name="adj1" fmla="val 50000"/>
            <a:gd name="adj2" fmla="val 22920"/>
          </a:avLst>
        </a:prstGeom>
        <a:solidFill>
          <a:srgbClr val="FFFFFF"/>
        </a:solidFill>
        <a:ln w="12700">
          <a:solidFill>
            <a:srgbClr val="000000"/>
          </a:solidFill>
          <a:miter lim="800000"/>
          <a:headEnd/>
          <a:tailEnd/>
        </a:ln>
      </xdr:spPr>
    </xdr:sp>
    <xdr:clientData/>
  </xdr:twoCellAnchor>
  <xdr:oneCellAnchor>
    <xdr:from>
      <xdr:col>0</xdr:col>
      <xdr:colOff>352424</xdr:colOff>
      <xdr:row>2</xdr:row>
      <xdr:rowOff>142875</xdr:rowOff>
    </xdr:from>
    <xdr:ext cx="4346576" cy="605517"/>
    <xdr:sp macro="" textlink="">
      <xdr:nvSpPr>
        <xdr:cNvPr id="3329" name="テキスト ボックス 12"/>
        <xdr:cNvSpPr txBox="1">
          <a:spLocks noChangeArrowheads="1"/>
        </xdr:cNvSpPr>
      </xdr:nvSpPr>
      <xdr:spPr bwMode="auto">
        <a:xfrm>
          <a:off x="352424" y="587375"/>
          <a:ext cx="4346576" cy="605517"/>
        </a:xfrm>
        <a:prstGeom prst="rect">
          <a:avLst/>
        </a:prstGeom>
        <a:solidFill>
          <a:srgbClr val="EDEDED"/>
        </a:solidFill>
        <a:ln w="12700">
          <a:solidFill>
            <a:srgbClr val="000000"/>
          </a:solidFill>
          <a:miter lim="800000"/>
          <a:headEnd/>
          <a:tailEnd/>
        </a:ln>
      </xdr:spPr>
      <xdr:txBody>
        <a:bodyPr wrap="square" lIns="91440" tIns="45720" rIns="91440" bIns="45720" anchor="t" upright="1">
          <a:noAutofit/>
        </a:bodyPr>
        <a:lstStyle/>
        <a:p>
          <a:pPr algn="l" rtl="0">
            <a:defRPr sz="1000"/>
          </a:pPr>
          <a:r>
            <a:rPr lang="ja-JP" altLang="en-US" sz="1400" b="0" i="0" u="none" strike="noStrike" baseline="0">
              <a:solidFill>
                <a:srgbClr val="000000"/>
              </a:solidFill>
              <a:latin typeface="HGPｺﾞｼｯｸM"/>
              <a:ea typeface="HGPｺﾞｼｯｸM"/>
            </a:rPr>
            <a:t>防災体制の確立・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PｺﾞｼｯｸM"/>
              <a:ea typeface="HGPｺﾞｼｯｸM"/>
            </a:rPr>
            <a:t>避難確保計画の年度版作成</a:t>
          </a:r>
        </a:p>
      </xdr:txBody>
    </xdr:sp>
    <xdr:clientData/>
  </xdr:oneCellAnchor>
  <xdr:twoCellAnchor>
    <xdr:from>
      <xdr:col>0</xdr:col>
      <xdr:colOff>352425</xdr:colOff>
      <xdr:row>8</xdr:row>
      <xdr:rowOff>19050</xdr:rowOff>
    </xdr:from>
    <xdr:to>
      <xdr:col>6</xdr:col>
      <xdr:colOff>409575</xdr:colOff>
      <xdr:row>10</xdr:row>
      <xdr:rowOff>81643</xdr:rowOff>
    </xdr:to>
    <xdr:sp macro="" textlink="">
      <xdr:nvSpPr>
        <xdr:cNvPr id="3328" name="テキスト ボックス 13"/>
        <xdr:cNvSpPr txBox="1">
          <a:spLocks noChangeArrowheads="1"/>
        </xdr:cNvSpPr>
      </xdr:nvSpPr>
      <xdr:spPr bwMode="auto">
        <a:xfrm>
          <a:off x="352425" y="1828800"/>
          <a:ext cx="4302579" cy="525236"/>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従業員への防災教育</a:t>
          </a:r>
        </a:p>
      </xdr:txBody>
    </xdr:sp>
    <xdr:clientData/>
  </xdr:twoCellAnchor>
  <xdr:twoCellAnchor>
    <xdr:from>
      <xdr:col>0</xdr:col>
      <xdr:colOff>381000</xdr:colOff>
      <xdr:row>22</xdr:row>
      <xdr:rowOff>133349</xdr:rowOff>
    </xdr:from>
    <xdr:to>
      <xdr:col>6</xdr:col>
      <xdr:colOff>409575</xdr:colOff>
      <xdr:row>29</xdr:row>
      <xdr:rowOff>76199</xdr:rowOff>
    </xdr:to>
    <xdr:sp macro="" textlink="">
      <xdr:nvSpPr>
        <xdr:cNvPr id="3327" name="角丸四角形 14"/>
        <xdr:cNvSpPr>
          <a:spLocks noChangeArrowheads="1"/>
        </xdr:cNvSpPr>
      </xdr:nvSpPr>
      <xdr:spPr bwMode="auto">
        <a:xfrm>
          <a:off x="381000" y="4952999"/>
          <a:ext cx="4143375" cy="1476375"/>
        </a:xfrm>
        <a:prstGeom prst="roundRect">
          <a:avLst>
            <a:gd name="adj" fmla="val 7986"/>
          </a:avLst>
        </a:prstGeom>
        <a:gradFill rotWithShape="1">
          <a:gsLst>
            <a:gs pos="0">
              <a:srgbClr val="B5D5A7"/>
            </a:gs>
            <a:gs pos="50000">
              <a:srgbClr val="AACE99"/>
            </a:gs>
            <a:gs pos="100000">
              <a:srgbClr val="9CCA86"/>
            </a:gs>
          </a:gsLst>
          <a:lin ang="5400000"/>
        </a:gradFill>
        <a:ln w="6350">
          <a:solidFill>
            <a:srgbClr val="70AD47"/>
          </a:solidFill>
          <a:miter lim="800000"/>
          <a:headEnd/>
          <a:tailEnd/>
        </a:ln>
      </xdr:spPr>
      <xdr:txBody>
        <a:bodyPr vertOverflow="clip" wrap="square" lIns="36000" tIns="0" rIns="36000" bIns="0" anchor="t" upright="1"/>
        <a:lstStyle/>
        <a:p>
          <a:pPr algn="l" rtl="0">
            <a:defRPr sz="1000"/>
          </a:pPr>
          <a:r>
            <a:rPr lang="ja-JP" altLang="en-US" sz="1400" b="0" i="0" u="none" strike="noStrike" baseline="0">
              <a:solidFill>
                <a:srgbClr val="FFFFFF"/>
              </a:solidFill>
              <a:latin typeface="HGPｺﾞｼｯｸM"/>
              <a:ea typeface="HGPｺﾞｼｯｸM"/>
            </a:rPr>
            <a:t>入所施設</a:t>
          </a:r>
        </a:p>
      </xdr:txBody>
    </xdr:sp>
    <xdr:clientData/>
  </xdr:twoCellAnchor>
  <xdr:twoCellAnchor>
    <xdr:from>
      <xdr:col>0</xdr:col>
      <xdr:colOff>609600</xdr:colOff>
      <xdr:row>24</xdr:row>
      <xdr:rowOff>9524</xdr:rowOff>
    </xdr:from>
    <xdr:to>
      <xdr:col>6</xdr:col>
      <xdr:colOff>285750</xdr:colOff>
      <xdr:row>26</xdr:row>
      <xdr:rowOff>68034</xdr:rowOff>
    </xdr:to>
    <xdr:sp macro="" textlink="">
      <xdr:nvSpPr>
        <xdr:cNvPr id="3326" name="テキスト ボックス 15"/>
        <xdr:cNvSpPr txBox="1">
          <a:spLocks noChangeArrowheads="1"/>
        </xdr:cNvSpPr>
      </xdr:nvSpPr>
      <xdr:spPr bwMode="auto">
        <a:xfrm>
          <a:off x="609600" y="5520417"/>
          <a:ext cx="3921579" cy="521153"/>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情報伝達訓練</a:t>
          </a:r>
        </a:p>
      </xdr:txBody>
    </xdr:sp>
    <xdr:clientData/>
  </xdr:twoCellAnchor>
  <xdr:twoCellAnchor>
    <xdr:from>
      <xdr:col>0</xdr:col>
      <xdr:colOff>609600</xdr:colOff>
      <xdr:row>26</xdr:row>
      <xdr:rowOff>149678</xdr:rowOff>
    </xdr:from>
    <xdr:to>
      <xdr:col>6</xdr:col>
      <xdr:colOff>285750</xdr:colOff>
      <xdr:row>28</xdr:row>
      <xdr:rowOff>200025</xdr:rowOff>
    </xdr:to>
    <xdr:sp macro="" textlink="">
      <xdr:nvSpPr>
        <xdr:cNvPr id="3325" name="テキスト ボックス 16"/>
        <xdr:cNvSpPr txBox="1">
          <a:spLocks noChangeArrowheads="1"/>
        </xdr:cNvSpPr>
      </xdr:nvSpPr>
      <xdr:spPr bwMode="auto">
        <a:xfrm>
          <a:off x="609600" y="6123214"/>
          <a:ext cx="3921579" cy="512990"/>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従業員の非常参集訓練</a:t>
          </a:r>
        </a:p>
      </xdr:txBody>
    </xdr:sp>
    <xdr:clientData/>
  </xdr:twoCellAnchor>
  <xdr:twoCellAnchor>
    <xdr:from>
      <xdr:col>0</xdr:col>
      <xdr:colOff>352425</xdr:colOff>
      <xdr:row>32</xdr:row>
      <xdr:rowOff>19049</xdr:rowOff>
    </xdr:from>
    <xdr:to>
      <xdr:col>6</xdr:col>
      <xdr:colOff>409575</xdr:colOff>
      <xdr:row>34</xdr:row>
      <xdr:rowOff>81641</xdr:rowOff>
    </xdr:to>
    <xdr:sp macro="" textlink="">
      <xdr:nvSpPr>
        <xdr:cNvPr id="3324" name="テキスト ボックス 17"/>
        <xdr:cNvSpPr txBox="1">
          <a:spLocks noChangeArrowheads="1"/>
        </xdr:cNvSpPr>
      </xdr:nvSpPr>
      <xdr:spPr bwMode="auto">
        <a:xfrm>
          <a:off x="352425" y="7353299"/>
          <a:ext cx="4302579" cy="498021"/>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避難訓練</a:t>
          </a:r>
        </a:p>
      </xdr:txBody>
    </xdr:sp>
    <xdr:clientData/>
  </xdr:twoCellAnchor>
  <xdr:twoCellAnchor>
    <xdr:from>
      <xdr:col>0</xdr:col>
      <xdr:colOff>371475</xdr:colOff>
      <xdr:row>40</xdr:row>
      <xdr:rowOff>108857</xdr:rowOff>
    </xdr:from>
    <xdr:to>
      <xdr:col>6</xdr:col>
      <xdr:colOff>428625</xdr:colOff>
      <xdr:row>42</xdr:row>
      <xdr:rowOff>209550</xdr:rowOff>
    </xdr:to>
    <xdr:sp macro="" textlink="">
      <xdr:nvSpPr>
        <xdr:cNvPr id="3323" name="テキスト ボックス 18"/>
        <xdr:cNvSpPr txBox="1">
          <a:spLocks noChangeArrowheads="1"/>
        </xdr:cNvSpPr>
      </xdr:nvSpPr>
      <xdr:spPr bwMode="auto">
        <a:xfrm>
          <a:off x="371475" y="9184821"/>
          <a:ext cx="4302579" cy="536122"/>
        </a:xfrm>
        <a:prstGeom prst="rect">
          <a:avLst/>
        </a:prstGeom>
        <a:solidFill>
          <a:srgbClr val="EDEDED"/>
        </a:solidFill>
        <a:ln w="12700">
          <a:solidFill>
            <a:srgbClr val="00000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0000"/>
              </a:solidFill>
              <a:latin typeface="HGPｺﾞｼｯｸM"/>
              <a:ea typeface="HGPｺﾞｼｯｸM"/>
            </a:rPr>
            <a:t>避難確保計画の更新</a:t>
          </a:r>
        </a:p>
      </xdr:txBody>
    </xdr:sp>
    <xdr:clientData/>
  </xdr:twoCellAnchor>
  <xdr:twoCellAnchor>
    <xdr:from>
      <xdr:col>2</xdr:col>
      <xdr:colOff>533400</xdr:colOff>
      <xdr:row>5</xdr:row>
      <xdr:rowOff>123824</xdr:rowOff>
    </xdr:from>
    <xdr:to>
      <xdr:col>4</xdr:col>
      <xdr:colOff>190500</xdr:colOff>
      <xdr:row>7</xdr:row>
      <xdr:rowOff>171449</xdr:rowOff>
    </xdr:to>
    <xdr:sp macro="" textlink="">
      <xdr:nvSpPr>
        <xdr:cNvPr id="3322" name="下矢印 19"/>
        <xdr:cNvSpPr>
          <a:spLocks noChangeArrowheads="1"/>
        </xdr:cNvSpPr>
      </xdr:nvSpPr>
      <xdr:spPr bwMode="auto">
        <a:xfrm>
          <a:off x="1905000" y="1219199"/>
          <a:ext cx="1028700" cy="485775"/>
        </a:xfrm>
        <a:prstGeom prst="downArrow">
          <a:avLst>
            <a:gd name="adj1" fmla="val 50000"/>
            <a:gd name="adj2" fmla="val 50000"/>
          </a:avLst>
        </a:prstGeom>
        <a:solidFill>
          <a:srgbClr val="FFFFFF"/>
        </a:solidFill>
        <a:ln w="12700">
          <a:solidFill>
            <a:srgbClr val="000000"/>
          </a:solidFill>
          <a:miter lim="800000"/>
          <a:headEnd/>
          <a:tailEnd/>
        </a:ln>
      </xdr:spPr>
    </xdr:sp>
    <xdr:clientData/>
  </xdr:twoCellAnchor>
  <xdr:twoCellAnchor>
    <xdr:from>
      <xdr:col>2</xdr:col>
      <xdr:colOff>552450</xdr:colOff>
      <xdr:row>13</xdr:row>
      <xdr:rowOff>47624</xdr:rowOff>
    </xdr:from>
    <xdr:to>
      <xdr:col>4</xdr:col>
      <xdr:colOff>209550</xdr:colOff>
      <xdr:row>15</xdr:row>
      <xdr:rowOff>114299</xdr:rowOff>
    </xdr:to>
    <xdr:sp macro="" textlink="">
      <xdr:nvSpPr>
        <xdr:cNvPr id="3321" name="下矢印 20"/>
        <xdr:cNvSpPr>
          <a:spLocks noChangeArrowheads="1"/>
        </xdr:cNvSpPr>
      </xdr:nvSpPr>
      <xdr:spPr bwMode="auto">
        <a:xfrm>
          <a:off x="1924050" y="2895599"/>
          <a:ext cx="1028700" cy="504825"/>
        </a:xfrm>
        <a:prstGeom prst="downArrow">
          <a:avLst>
            <a:gd name="adj1" fmla="val 50000"/>
            <a:gd name="adj2" fmla="val 50000"/>
          </a:avLst>
        </a:prstGeom>
        <a:solidFill>
          <a:srgbClr val="FFFFFF"/>
        </a:solidFill>
        <a:ln w="12700">
          <a:solidFill>
            <a:srgbClr val="000000"/>
          </a:solidFill>
          <a:miter lim="800000"/>
          <a:headEnd/>
          <a:tailEnd/>
        </a:ln>
      </xdr:spPr>
    </xdr:sp>
    <xdr:clientData/>
  </xdr:twoCellAnchor>
  <xdr:twoCellAnchor>
    <xdr:from>
      <xdr:col>0</xdr:col>
      <xdr:colOff>381000</xdr:colOff>
      <xdr:row>15</xdr:row>
      <xdr:rowOff>152400</xdr:rowOff>
    </xdr:from>
    <xdr:to>
      <xdr:col>6</xdr:col>
      <xdr:colOff>409575</xdr:colOff>
      <xdr:row>22</xdr:row>
      <xdr:rowOff>85725</xdr:rowOff>
    </xdr:to>
    <xdr:sp macro="" textlink="">
      <xdr:nvSpPr>
        <xdr:cNvPr id="3320" name="角丸四角形 21"/>
        <xdr:cNvSpPr>
          <a:spLocks noChangeArrowheads="1"/>
        </xdr:cNvSpPr>
      </xdr:nvSpPr>
      <xdr:spPr bwMode="auto">
        <a:xfrm>
          <a:off x="381000" y="3438525"/>
          <a:ext cx="4143375" cy="1466850"/>
        </a:xfrm>
        <a:prstGeom prst="roundRect">
          <a:avLst>
            <a:gd name="adj" fmla="val 7986"/>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36000" tIns="0" rIns="36000" bIns="0" anchor="t" upright="1"/>
        <a:lstStyle/>
        <a:p>
          <a:pPr algn="l" rtl="0">
            <a:defRPr sz="1000"/>
          </a:pPr>
          <a:r>
            <a:rPr lang="ja-JP" altLang="en-US" sz="1400" b="0" i="0" u="none" strike="noStrike" baseline="0">
              <a:solidFill>
                <a:srgbClr val="FFFFFF"/>
              </a:solidFill>
              <a:latin typeface="HGPｺﾞｼｯｸM"/>
              <a:ea typeface="HGPｺﾞｼｯｸM"/>
            </a:rPr>
            <a:t>通所施設</a:t>
          </a:r>
        </a:p>
      </xdr:txBody>
    </xdr:sp>
    <xdr:clientData/>
  </xdr:twoCellAnchor>
  <xdr:twoCellAnchor>
    <xdr:from>
      <xdr:col>0</xdr:col>
      <xdr:colOff>609600</xdr:colOff>
      <xdr:row>17</xdr:row>
      <xdr:rowOff>9525</xdr:rowOff>
    </xdr:from>
    <xdr:to>
      <xdr:col>6</xdr:col>
      <xdr:colOff>285750</xdr:colOff>
      <xdr:row>19</xdr:row>
      <xdr:rowOff>54428</xdr:rowOff>
    </xdr:to>
    <xdr:sp macro="" textlink="">
      <xdr:nvSpPr>
        <xdr:cNvPr id="3319" name="テキスト ボックス 22"/>
        <xdr:cNvSpPr txBox="1">
          <a:spLocks noChangeArrowheads="1"/>
        </xdr:cNvSpPr>
      </xdr:nvSpPr>
      <xdr:spPr bwMode="auto">
        <a:xfrm>
          <a:off x="609600" y="3901168"/>
          <a:ext cx="3921579" cy="507546"/>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情報伝達訓練</a:t>
          </a:r>
        </a:p>
      </xdr:txBody>
    </xdr:sp>
    <xdr:clientData/>
  </xdr:twoCellAnchor>
  <xdr:twoCellAnchor>
    <xdr:from>
      <xdr:col>0</xdr:col>
      <xdr:colOff>609600</xdr:colOff>
      <xdr:row>19</xdr:row>
      <xdr:rowOff>149678</xdr:rowOff>
    </xdr:from>
    <xdr:to>
      <xdr:col>6</xdr:col>
      <xdr:colOff>285750</xdr:colOff>
      <xdr:row>21</xdr:row>
      <xdr:rowOff>200025</xdr:rowOff>
    </xdr:to>
    <xdr:sp macro="" textlink="">
      <xdr:nvSpPr>
        <xdr:cNvPr id="3318" name="テキスト ボックス 23"/>
        <xdr:cNvSpPr txBox="1">
          <a:spLocks noChangeArrowheads="1"/>
        </xdr:cNvSpPr>
      </xdr:nvSpPr>
      <xdr:spPr bwMode="auto">
        <a:xfrm>
          <a:off x="609600" y="4503964"/>
          <a:ext cx="3921579" cy="512990"/>
        </a:xfrm>
        <a:prstGeom prst="rect">
          <a:avLst/>
        </a:prstGeom>
        <a:solidFill>
          <a:srgbClr val="FFFFFF"/>
        </a:solidFill>
        <a:ln w="38100">
          <a:solidFill>
            <a:srgbClr val="002060"/>
          </a:solidFill>
          <a:miter lim="800000"/>
          <a:headEnd/>
          <a:tailEnd/>
        </a:ln>
      </xdr:spPr>
      <xdr:txBody>
        <a:bodyPr vertOverflow="clip" wrap="square" lIns="36000" tIns="45720" rIns="7200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保護者への引き渡し訓練</a:t>
          </a:r>
        </a:p>
      </xdr:txBody>
    </xdr:sp>
    <xdr:clientData/>
  </xdr:twoCellAnchor>
  <xdr:twoCellAnchor>
    <xdr:from>
      <xdr:col>2</xdr:col>
      <xdr:colOff>552450</xdr:colOff>
      <xdr:row>29</xdr:row>
      <xdr:rowOff>171450</xdr:rowOff>
    </xdr:from>
    <xdr:to>
      <xdr:col>4</xdr:col>
      <xdr:colOff>209550</xdr:colOff>
      <xdr:row>31</xdr:row>
      <xdr:rowOff>180976</xdr:rowOff>
    </xdr:to>
    <xdr:sp macro="" textlink="">
      <xdr:nvSpPr>
        <xdr:cNvPr id="3317" name="下矢印 24"/>
        <xdr:cNvSpPr>
          <a:spLocks noChangeArrowheads="1"/>
        </xdr:cNvSpPr>
      </xdr:nvSpPr>
      <xdr:spPr bwMode="auto">
        <a:xfrm>
          <a:off x="1924050" y="6524625"/>
          <a:ext cx="1028700" cy="447676"/>
        </a:xfrm>
        <a:prstGeom prst="downArrow">
          <a:avLst>
            <a:gd name="adj1" fmla="val 50000"/>
            <a:gd name="adj2" fmla="val 50000"/>
          </a:avLst>
        </a:prstGeom>
        <a:solidFill>
          <a:srgbClr val="FFFFFF"/>
        </a:solidFill>
        <a:ln w="12700">
          <a:solidFill>
            <a:srgbClr val="000000"/>
          </a:solidFill>
          <a:miter lim="800000"/>
          <a:headEnd/>
          <a:tailEnd/>
        </a:ln>
      </xdr:spPr>
    </xdr:sp>
    <xdr:clientData/>
  </xdr:twoCellAnchor>
  <xdr:twoCellAnchor>
    <xdr:from>
      <xdr:col>3</xdr:col>
      <xdr:colOff>668113</xdr:colOff>
      <xdr:row>2</xdr:row>
      <xdr:rowOff>204108</xdr:rowOff>
    </xdr:from>
    <xdr:to>
      <xdr:col>6</xdr:col>
      <xdr:colOff>370416</xdr:colOff>
      <xdr:row>5</xdr:row>
      <xdr:rowOff>27215</xdr:rowOff>
    </xdr:to>
    <xdr:sp macro="" textlink="">
      <xdr:nvSpPr>
        <xdr:cNvPr id="3316" name="角丸四角形 25"/>
        <xdr:cNvSpPr>
          <a:spLocks noChangeArrowheads="1"/>
        </xdr:cNvSpPr>
      </xdr:nvSpPr>
      <xdr:spPr bwMode="auto">
        <a:xfrm>
          <a:off x="2880030" y="648608"/>
          <a:ext cx="1766053" cy="511024"/>
        </a:xfrm>
        <a:prstGeom prst="roundRect">
          <a:avLst>
            <a:gd name="adj" fmla="val 0"/>
          </a:avLst>
        </a:prstGeom>
        <a:solidFill>
          <a:srgbClr val="FFFFFF"/>
        </a:solidFill>
        <a:ln w="6350">
          <a:solidFill>
            <a:srgbClr val="000000"/>
          </a:solidFill>
          <a:miter lim="800000"/>
          <a:headEnd/>
          <a:tailEnd/>
        </a:ln>
      </xdr:spPr>
      <xdr:txBody>
        <a:bodyPr vertOverflow="clip" wrap="square" lIns="36000" tIns="36000" rIns="36000" bIns="36000" anchor="t" upright="1"/>
        <a:lstStyle/>
        <a:p>
          <a:pPr algn="l" rtl="0">
            <a:defRPr sz="1000"/>
          </a:pPr>
          <a:r>
            <a:rPr lang="ja-JP" altLang="en-US" sz="700" b="0" i="0" u="none" strike="noStrike" baseline="0">
              <a:solidFill>
                <a:srgbClr val="000000"/>
              </a:solidFill>
              <a:latin typeface="HGPｺﾞｼｯｸM"/>
              <a:ea typeface="HGPｺﾞｼｯｸM"/>
            </a:rPr>
            <a:t>情報収集伝達要員・避難誘導要員の任命や外部からの支援体制等を確認し、避難確保計画に反映します。</a:t>
          </a:r>
        </a:p>
      </xdr:txBody>
    </xdr:sp>
    <xdr:clientData/>
  </xdr:twoCellAnchor>
  <xdr:twoCellAnchor>
    <xdr:from>
      <xdr:col>0</xdr:col>
      <xdr:colOff>352425</xdr:colOff>
      <xdr:row>10</xdr:row>
      <xdr:rowOff>163286</xdr:rowOff>
    </xdr:from>
    <xdr:to>
      <xdr:col>6</xdr:col>
      <xdr:colOff>409575</xdr:colOff>
      <xdr:row>12</xdr:row>
      <xdr:rowOff>209550</xdr:rowOff>
    </xdr:to>
    <xdr:sp macro="" textlink="">
      <xdr:nvSpPr>
        <xdr:cNvPr id="3315" name="テキスト ボックス 26"/>
        <xdr:cNvSpPr txBox="1">
          <a:spLocks noChangeArrowheads="1"/>
        </xdr:cNvSpPr>
      </xdr:nvSpPr>
      <xdr:spPr bwMode="auto">
        <a:xfrm>
          <a:off x="352425" y="2435679"/>
          <a:ext cx="4302579" cy="508907"/>
        </a:xfrm>
        <a:prstGeom prst="rect">
          <a:avLst/>
        </a:prstGeom>
        <a:solidFill>
          <a:srgbClr val="FFFFFF"/>
        </a:solidFill>
        <a:ln w="38100">
          <a:solidFill>
            <a:srgbClr val="002060"/>
          </a:solid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2060"/>
              </a:solidFill>
              <a:latin typeface="HGS創英角ｺﾞｼｯｸUB"/>
              <a:ea typeface="HGS創英角ｺﾞｼｯｸUB"/>
            </a:rPr>
            <a:t>施設利用者への防災教育</a:t>
          </a:r>
        </a:p>
      </xdr:txBody>
    </xdr:sp>
    <xdr:clientData/>
  </xdr:twoCellAnchor>
  <xdr:twoCellAnchor>
    <xdr:from>
      <xdr:col>3</xdr:col>
      <xdr:colOff>600075</xdr:colOff>
      <xdr:row>8</xdr:row>
      <xdr:rowOff>66674</xdr:rowOff>
    </xdr:from>
    <xdr:to>
      <xdr:col>6</xdr:col>
      <xdr:colOff>361950</xdr:colOff>
      <xdr:row>10</xdr:row>
      <xdr:rowOff>13606</xdr:rowOff>
    </xdr:to>
    <xdr:sp macro="" textlink="">
      <xdr:nvSpPr>
        <xdr:cNvPr id="3314" name="角丸四角形 27"/>
        <xdr:cNvSpPr>
          <a:spLocks noChangeArrowheads="1"/>
        </xdr:cNvSpPr>
      </xdr:nvSpPr>
      <xdr:spPr bwMode="auto">
        <a:xfrm>
          <a:off x="2804432" y="1876424"/>
          <a:ext cx="1802947" cy="409575"/>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○避難確保計画等の情報の共有</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○過去の被災経験や災害に対する知恵の伝承　など</a:t>
          </a:r>
        </a:p>
      </xdr:txBody>
    </xdr:sp>
    <xdr:clientData/>
  </xdr:twoCellAnchor>
  <xdr:twoCellAnchor>
    <xdr:from>
      <xdr:col>3</xdr:col>
      <xdr:colOff>600075</xdr:colOff>
      <xdr:row>10</xdr:row>
      <xdr:rowOff>204108</xdr:rowOff>
    </xdr:from>
    <xdr:to>
      <xdr:col>6</xdr:col>
      <xdr:colOff>361950</xdr:colOff>
      <xdr:row>12</xdr:row>
      <xdr:rowOff>149679</xdr:rowOff>
    </xdr:to>
    <xdr:sp macro="" textlink="">
      <xdr:nvSpPr>
        <xdr:cNvPr id="3313" name="角丸四角形 28"/>
        <xdr:cNvSpPr>
          <a:spLocks noChangeArrowheads="1"/>
        </xdr:cNvSpPr>
      </xdr:nvSpPr>
      <xdr:spPr bwMode="auto">
        <a:xfrm>
          <a:off x="2804432" y="2476501"/>
          <a:ext cx="1802947" cy="408214"/>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○水害の危険性や避難場所の確認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○緊急時の対応等に関する保護者、家族への説明　など</a:t>
          </a:r>
        </a:p>
      </xdr:txBody>
    </xdr:sp>
    <xdr:clientData/>
  </xdr:twoCellAnchor>
  <xdr:twoCellAnchor>
    <xdr:from>
      <xdr:col>3</xdr:col>
      <xdr:colOff>600075</xdr:colOff>
      <xdr:row>17</xdr:row>
      <xdr:rowOff>57150</xdr:rowOff>
    </xdr:from>
    <xdr:to>
      <xdr:col>6</xdr:col>
      <xdr:colOff>238125</xdr:colOff>
      <xdr:row>19</xdr:row>
      <xdr:rowOff>13607</xdr:rowOff>
    </xdr:to>
    <xdr:sp macro="" textlink="">
      <xdr:nvSpPr>
        <xdr:cNvPr id="3312" name="角丸四角形 29"/>
        <xdr:cNvSpPr>
          <a:spLocks noChangeArrowheads="1"/>
        </xdr:cNvSpPr>
      </xdr:nvSpPr>
      <xdr:spPr bwMode="auto">
        <a:xfrm>
          <a:off x="2804432" y="3948793"/>
          <a:ext cx="1679122" cy="419100"/>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○従業員の緊急連絡網の試行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○保護者への情報伝達手段（メール・電話等）の確認、情報伝達の試行　など</a:t>
          </a:r>
        </a:p>
      </xdr:txBody>
    </xdr:sp>
    <xdr:clientData/>
  </xdr:twoCellAnchor>
  <xdr:twoCellAnchor>
    <xdr:from>
      <xdr:col>3</xdr:col>
      <xdr:colOff>600075</xdr:colOff>
      <xdr:row>19</xdr:row>
      <xdr:rowOff>204107</xdr:rowOff>
    </xdr:from>
    <xdr:to>
      <xdr:col>6</xdr:col>
      <xdr:colOff>238125</xdr:colOff>
      <xdr:row>21</xdr:row>
      <xdr:rowOff>161925</xdr:rowOff>
    </xdr:to>
    <xdr:sp macro="" textlink="">
      <xdr:nvSpPr>
        <xdr:cNvPr id="3311" name="角丸四角形 30"/>
        <xdr:cNvSpPr>
          <a:spLocks noChangeArrowheads="1"/>
        </xdr:cNvSpPr>
      </xdr:nvSpPr>
      <xdr:spPr bwMode="auto">
        <a:xfrm>
          <a:off x="2804432" y="4558393"/>
          <a:ext cx="1679122" cy="420461"/>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○保護者の緊急連絡網の試行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○連絡後、全施設利用者を保護者に引き渡すまでにかかる時間の計測　など</a:t>
          </a:r>
        </a:p>
      </xdr:txBody>
    </xdr:sp>
    <xdr:clientData/>
  </xdr:twoCellAnchor>
  <xdr:twoCellAnchor>
    <xdr:from>
      <xdr:col>3</xdr:col>
      <xdr:colOff>600075</xdr:colOff>
      <xdr:row>24</xdr:row>
      <xdr:rowOff>57150</xdr:rowOff>
    </xdr:from>
    <xdr:to>
      <xdr:col>6</xdr:col>
      <xdr:colOff>238125</xdr:colOff>
      <xdr:row>26</xdr:row>
      <xdr:rowOff>13607</xdr:rowOff>
    </xdr:to>
    <xdr:sp macro="" textlink="">
      <xdr:nvSpPr>
        <xdr:cNvPr id="3310" name="角丸四角形 31"/>
        <xdr:cNvSpPr>
          <a:spLocks noChangeArrowheads="1"/>
        </xdr:cNvSpPr>
      </xdr:nvSpPr>
      <xdr:spPr bwMode="auto">
        <a:xfrm>
          <a:off x="2804432" y="5568043"/>
          <a:ext cx="1679122" cy="419100"/>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○従業員の緊急連絡網の試行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○家族等への情報伝達手段（メール・電話等）の確認、情報伝達の試行　など</a:t>
          </a:r>
        </a:p>
      </xdr:txBody>
    </xdr:sp>
    <xdr:clientData/>
  </xdr:twoCellAnchor>
  <xdr:twoCellAnchor>
    <xdr:from>
      <xdr:col>3</xdr:col>
      <xdr:colOff>600075</xdr:colOff>
      <xdr:row>26</xdr:row>
      <xdr:rowOff>217715</xdr:rowOff>
    </xdr:from>
    <xdr:to>
      <xdr:col>6</xdr:col>
      <xdr:colOff>238125</xdr:colOff>
      <xdr:row>28</xdr:row>
      <xdr:rowOff>161926</xdr:rowOff>
    </xdr:to>
    <xdr:sp macro="" textlink="">
      <xdr:nvSpPr>
        <xdr:cNvPr id="3309" name="角丸四角形 32"/>
        <xdr:cNvSpPr>
          <a:spLocks noChangeArrowheads="1"/>
        </xdr:cNvSpPr>
      </xdr:nvSpPr>
      <xdr:spPr bwMode="auto">
        <a:xfrm>
          <a:off x="2804432" y="6191251"/>
          <a:ext cx="1679122" cy="406854"/>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○従業員の緊急連絡網の試行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○連絡後、全従業員の参集にかかる時間の計測　など</a:t>
          </a:r>
        </a:p>
      </xdr:txBody>
    </xdr:sp>
    <xdr:clientData/>
  </xdr:twoCellAnchor>
  <xdr:twoCellAnchor>
    <xdr:from>
      <xdr:col>3</xdr:col>
      <xdr:colOff>600075</xdr:colOff>
      <xdr:row>32</xdr:row>
      <xdr:rowOff>57150</xdr:rowOff>
    </xdr:from>
    <xdr:to>
      <xdr:col>6</xdr:col>
      <xdr:colOff>361950</xdr:colOff>
      <xdr:row>34</xdr:row>
      <xdr:rowOff>27214</xdr:rowOff>
    </xdr:to>
    <xdr:sp macro="" textlink="">
      <xdr:nvSpPr>
        <xdr:cNvPr id="3308" name="角丸四角形 33"/>
        <xdr:cNvSpPr>
          <a:spLocks noChangeArrowheads="1"/>
        </xdr:cNvSpPr>
      </xdr:nvSpPr>
      <xdr:spPr bwMode="auto">
        <a:xfrm>
          <a:off x="2804432" y="7391400"/>
          <a:ext cx="1802947" cy="405493"/>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○防災体制と役割分担の確認、試行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HGPｺﾞｼｯｸM"/>
              <a:ea typeface="HGPｺﾞｼｯｸM"/>
            </a:rPr>
            <a:t>○施設から避難場所までの移動にかかる時間の計測　など</a:t>
          </a:r>
        </a:p>
      </xdr:txBody>
    </xdr:sp>
    <xdr:clientData/>
  </xdr:twoCellAnchor>
  <xdr:twoCellAnchor>
    <xdr:from>
      <xdr:col>3</xdr:col>
      <xdr:colOff>600075</xdr:colOff>
      <xdr:row>40</xdr:row>
      <xdr:rowOff>149679</xdr:rowOff>
    </xdr:from>
    <xdr:to>
      <xdr:col>6</xdr:col>
      <xdr:colOff>361950</xdr:colOff>
      <xdr:row>42</xdr:row>
      <xdr:rowOff>161926</xdr:rowOff>
    </xdr:to>
    <xdr:sp macro="" textlink="">
      <xdr:nvSpPr>
        <xdr:cNvPr id="3307" name="角丸四角形 34"/>
        <xdr:cNvSpPr>
          <a:spLocks noChangeArrowheads="1"/>
        </xdr:cNvSpPr>
      </xdr:nvSpPr>
      <xdr:spPr bwMode="auto">
        <a:xfrm>
          <a:off x="2804432" y="9225643"/>
          <a:ext cx="1802947" cy="447676"/>
        </a:xfrm>
        <a:prstGeom prst="roundRect">
          <a:avLst>
            <a:gd name="adj" fmla="val 0"/>
          </a:avLst>
        </a:prstGeom>
        <a:solidFill>
          <a:srgbClr val="FFFFFF"/>
        </a:solidFill>
        <a:ln w="6350">
          <a:solidFill>
            <a:srgbClr val="000000"/>
          </a:solidFill>
          <a:miter lim="800000"/>
          <a:headEnd/>
          <a:tailEnd/>
        </a:ln>
      </xdr:spPr>
      <xdr:txBody>
        <a:bodyPr vertOverflow="clip" wrap="square" lIns="36000" tIns="0" rIns="36000" bIns="0" anchor="t" upright="1"/>
        <a:lstStyle/>
        <a:p>
          <a:pPr algn="l" rtl="0">
            <a:defRPr sz="1000"/>
          </a:pPr>
          <a:r>
            <a:rPr lang="ja-JP" altLang="en-US" sz="700" b="0" i="0" u="none" strike="noStrike" baseline="0">
              <a:solidFill>
                <a:srgbClr val="000000"/>
              </a:solidFill>
              <a:latin typeface="HGPｺﾞｼｯｸM"/>
              <a:ea typeface="HGPｺﾞｼｯｸM"/>
            </a:rPr>
            <a:t>避難を円滑かつ迅速に確保するために、避難確保計画に基づく訓練を実施し、必要に応じて計画を見直します。</a:t>
          </a:r>
        </a:p>
      </xdr:txBody>
    </xdr:sp>
    <xdr:clientData/>
  </xdr:twoCellAnchor>
  <xdr:twoCellAnchor>
    <xdr:from>
      <xdr:col>0</xdr:col>
      <xdr:colOff>123825</xdr:colOff>
      <xdr:row>3</xdr:row>
      <xdr:rowOff>200025</xdr:rowOff>
    </xdr:from>
    <xdr:to>
      <xdr:col>0</xdr:col>
      <xdr:colOff>381000</xdr:colOff>
      <xdr:row>41</xdr:row>
      <xdr:rowOff>209550</xdr:rowOff>
    </xdr:to>
    <xdr:sp macro="" textlink="">
      <xdr:nvSpPr>
        <xdr:cNvPr id="3306" name="フリーフォーム 64524"/>
        <xdr:cNvSpPr>
          <a:spLocks/>
        </xdr:cNvSpPr>
      </xdr:nvSpPr>
      <xdr:spPr bwMode="auto">
        <a:xfrm>
          <a:off x="123825" y="857250"/>
          <a:ext cx="257175" cy="8334375"/>
        </a:xfrm>
        <a:custGeom>
          <a:avLst/>
          <a:gdLst>
            <a:gd name="T0" fmla="*/ 257175 w 257175"/>
            <a:gd name="T1" fmla="*/ 7686675 h 6686550"/>
            <a:gd name="T2" fmla="*/ 0 w 257175"/>
            <a:gd name="T3" fmla="*/ 7686675 h 6686550"/>
            <a:gd name="T4" fmla="*/ 0 w 257175"/>
            <a:gd name="T5" fmla="*/ 0 h 6686550"/>
            <a:gd name="T6" fmla="*/ 219075 w 257175"/>
            <a:gd name="T7" fmla="*/ 0 h 66865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57175" h="6686550">
              <a:moveTo>
                <a:pt x="257175" y="6686550"/>
              </a:moveTo>
              <a:lnTo>
                <a:pt x="0" y="6686550"/>
              </a:lnTo>
              <a:lnTo>
                <a:pt x="0" y="0"/>
              </a:lnTo>
              <a:lnTo>
                <a:pt x="219075" y="0"/>
              </a:lnTo>
            </a:path>
          </a:pathLst>
        </a:custGeom>
        <a:noFill/>
        <a:ln w="28575">
          <a:solidFill>
            <a:srgbClr val="000000"/>
          </a:solidFill>
          <a:miter lim="800000"/>
          <a:headEn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309770</xdr:colOff>
      <xdr:row>4</xdr:row>
      <xdr:rowOff>227358</xdr:rowOff>
    </xdr:from>
    <xdr:to>
      <xdr:col>23</xdr:col>
      <xdr:colOff>309770</xdr:colOff>
      <xdr:row>6</xdr:row>
      <xdr:rowOff>8283</xdr:rowOff>
    </xdr:to>
    <xdr:cxnSp macro="">
      <xdr:nvCxnSpPr>
        <xdr:cNvPr id="3" name="直線矢印コネクタ 2"/>
        <xdr:cNvCxnSpPr/>
      </xdr:nvCxnSpPr>
      <xdr:spPr>
        <a:xfrm>
          <a:off x="16817009" y="873401"/>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589722</xdr:colOff>
      <xdr:row>8</xdr:row>
      <xdr:rowOff>84896</xdr:rowOff>
    </xdr:from>
    <xdr:to>
      <xdr:col>18</xdr:col>
      <xdr:colOff>589722</xdr:colOff>
      <xdr:row>9</xdr:row>
      <xdr:rowOff>3313</xdr:rowOff>
    </xdr:to>
    <xdr:cxnSp macro="">
      <xdr:nvCxnSpPr>
        <xdr:cNvPr id="107" name="直線矢印コネクタ 106"/>
        <xdr:cNvCxnSpPr/>
      </xdr:nvCxnSpPr>
      <xdr:spPr>
        <a:xfrm>
          <a:off x="14239461" y="1658592"/>
          <a:ext cx="0" cy="1503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1656</xdr:colOff>
      <xdr:row>8</xdr:row>
      <xdr:rowOff>93179</xdr:rowOff>
    </xdr:from>
    <xdr:to>
      <xdr:col>22</xdr:col>
      <xdr:colOff>1656</xdr:colOff>
      <xdr:row>9</xdr:row>
      <xdr:rowOff>11596</xdr:rowOff>
    </xdr:to>
    <xdr:cxnSp macro="">
      <xdr:nvCxnSpPr>
        <xdr:cNvPr id="108" name="直線矢印コネクタ 107"/>
        <xdr:cNvCxnSpPr/>
      </xdr:nvCxnSpPr>
      <xdr:spPr>
        <a:xfrm>
          <a:off x="15929113" y="1666875"/>
          <a:ext cx="0" cy="1503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576471</xdr:colOff>
      <xdr:row>8</xdr:row>
      <xdr:rowOff>88209</xdr:rowOff>
    </xdr:from>
    <xdr:to>
      <xdr:col>24</xdr:col>
      <xdr:colOff>576471</xdr:colOff>
      <xdr:row>9</xdr:row>
      <xdr:rowOff>6626</xdr:rowOff>
    </xdr:to>
    <xdr:cxnSp macro="">
      <xdr:nvCxnSpPr>
        <xdr:cNvPr id="111" name="直線矢印コネクタ 110"/>
        <xdr:cNvCxnSpPr/>
      </xdr:nvCxnSpPr>
      <xdr:spPr>
        <a:xfrm>
          <a:off x="17663493" y="1661905"/>
          <a:ext cx="0" cy="1503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8</xdr:row>
      <xdr:rowOff>91113</xdr:rowOff>
    </xdr:from>
    <xdr:to>
      <xdr:col>28</xdr:col>
      <xdr:colOff>0</xdr:colOff>
      <xdr:row>9</xdr:row>
      <xdr:rowOff>9530</xdr:rowOff>
    </xdr:to>
    <xdr:cxnSp macro="">
      <xdr:nvCxnSpPr>
        <xdr:cNvPr id="112" name="直線矢印コネクタ 111"/>
        <xdr:cNvCxnSpPr/>
      </xdr:nvCxnSpPr>
      <xdr:spPr>
        <a:xfrm>
          <a:off x="19406152" y="1664809"/>
          <a:ext cx="0" cy="1503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8</xdr:row>
      <xdr:rowOff>99391</xdr:rowOff>
    </xdr:from>
    <xdr:to>
      <xdr:col>28</xdr:col>
      <xdr:colOff>0</xdr:colOff>
      <xdr:row>8</xdr:row>
      <xdr:rowOff>99391</xdr:rowOff>
    </xdr:to>
    <xdr:cxnSp macro="">
      <xdr:nvCxnSpPr>
        <xdr:cNvPr id="6" name="直線コネクタ 5"/>
        <xdr:cNvCxnSpPr/>
      </xdr:nvCxnSpPr>
      <xdr:spPr>
        <a:xfrm>
          <a:off x="14188109" y="1673087"/>
          <a:ext cx="52180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289891</xdr:colOff>
      <xdr:row>8</xdr:row>
      <xdr:rowOff>8282</xdr:rowOff>
    </xdr:from>
    <xdr:to>
      <xdr:col>23</xdr:col>
      <xdr:colOff>289891</xdr:colOff>
      <xdr:row>8</xdr:row>
      <xdr:rowOff>99391</xdr:rowOff>
    </xdr:to>
    <xdr:cxnSp macro="">
      <xdr:nvCxnSpPr>
        <xdr:cNvPr id="8" name="直線コネクタ 7"/>
        <xdr:cNvCxnSpPr/>
      </xdr:nvCxnSpPr>
      <xdr:spPr>
        <a:xfrm flipV="1">
          <a:off x="16797130" y="1581978"/>
          <a:ext cx="0" cy="9110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6626</xdr:colOff>
      <xdr:row>11</xdr:row>
      <xdr:rowOff>7040</xdr:rowOff>
    </xdr:from>
    <xdr:to>
      <xdr:col>19</xdr:col>
      <xdr:colOff>6626</xdr:colOff>
      <xdr:row>12</xdr:row>
      <xdr:rowOff>19879</xdr:rowOff>
    </xdr:to>
    <xdr:cxnSp macro="">
      <xdr:nvCxnSpPr>
        <xdr:cNvPr id="117" name="直線矢印コネクタ 116"/>
        <xdr:cNvCxnSpPr/>
      </xdr:nvCxnSpPr>
      <xdr:spPr>
        <a:xfrm>
          <a:off x="14194735" y="2276475"/>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9939</xdr:colOff>
      <xdr:row>14</xdr:row>
      <xdr:rowOff>10353</xdr:rowOff>
    </xdr:from>
    <xdr:to>
      <xdr:col>19</xdr:col>
      <xdr:colOff>9939</xdr:colOff>
      <xdr:row>15</xdr:row>
      <xdr:rowOff>23192</xdr:rowOff>
    </xdr:to>
    <xdr:cxnSp macro="">
      <xdr:nvCxnSpPr>
        <xdr:cNvPr id="118" name="直線矢印コネクタ 117"/>
        <xdr:cNvCxnSpPr/>
      </xdr:nvCxnSpPr>
      <xdr:spPr>
        <a:xfrm>
          <a:off x="14198048" y="2975527"/>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4970</xdr:colOff>
      <xdr:row>16</xdr:row>
      <xdr:rowOff>220731</xdr:rowOff>
    </xdr:from>
    <xdr:to>
      <xdr:col>19</xdr:col>
      <xdr:colOff>4970</xdr:colOff>
      <xdr:row>18</xdr:row>
      <xdr:rowOff>1657</xdr:rowOff>
    </xdr:to>
    <xdr:cxnSp macro="">
      <xdr:nvCxnSpPr>
        <xdr:cNvPr id="119" name="直線矢印コネクタ 118"/>
        <xdr:cNvCxnSpPr/>
      </xdr:nvCxnSpPr>
      <xdr:spPr>
        <a:xfrm>
          <a:off x="14193079" y="3649731"/>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8283</xdr:colOff>
      <xdr:row>20</xdr:row>
      <xdr:rowOff>413</xdr:rowOff>
    </xdr:from>
    <xdr:to>
      <xdr:col>19</xdr:col>
      <xdr:colOff>8283</xdr:colOff>
      <xdr:row>21</xdr:row>
      <xdr:rowOff>13252</xdr:rowOff>
    </xdr:to>
    <xdr:cxnSp macro="">
      <xdr:nvCxnSpPr>
        <xdr:cNvPr id="120" name="直線矢印コネクタ 119"/>
        <xdr:cNvCxnSpPr/>
      </xdr:nvCxnSpPr>
      <xdr:spPr>
        <a:xfrm>
          <a:off x="14196392" y="4357065"/>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1656</xdr:colOff>
      <xdr:row>11</xdr:row>
      <xdr:rowOff>2070</xdr:rowOff>
    </xdr:from>
    <xdr:to>
      <xdr:col>22</xdr:col>
      <xdr:colOff>1656</xdr:colOff>
      <xdr:row>12</xdr:row>
      <xdr:rowOff>14909</xdr:rowOff>
    </xdr:to>
    <xdr:cxnSp macro="">
      <xdr:nvCxnSpPr>
        <xdr:cNvPr id="121" name="直線矢印コネクタ 120"/>
        <xdr:cNvCxnSpPr/>
      </xdr:nvCxnSpPr>
      <xdr:spPr>
        <a:xfrm>
          <a:off x="15929113" y="2271505"/>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4969</xdr:colOff>
      <xdr:row>14</xdr:row>
      <xdr:rowOff>5383</xdr:rowOff>
    </xdr:from>
    <xdr:to>
      <xdr:col>22</xdr:col>
      <xdr:colOff>4969</xdr:colOff>
      <xdr:row>15</xdr:row>
      <xdr:rowOff>18222</xdr:rowOff>
    </xdr:to>
    <xdr:cxnSp macro="">
      <xdr:nvCxnSpPr>
        <xdr:cNvPr id="122" name="直線矢印コネクタ 121"/>
        <xdr:cNvCxnSpPr/>
      </xdr:nvCxnSpPr>
      <xdr:spPr>
        <a:xfrm>
          <a:off x="15932426" y="2970557"/>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16</xdr:row>
      <xdr:rowOff>215761</xdr:rowOff>
    </xdr:from>
    <xdr:to>
      <xdr:col>22</xdr:col>
      <xdr:colOff>0</xdr:colOff>
      <xdr:row>17</xdr:row>
      <xdr:rowOff>228600</xdr:rowOff>
    </xdr:to>
    <xdr:cxnSp macro="">
      <xdr:nvCxnSpPr>
        <xdr:cNvPr id="123" name="直線矢印コネクタ 122"/>
        <xdr:cNvCxnSpPr/>
      </xdr:nvCxnSpPr>
      <xdr:spPr>
        <a:xfrm>
          <a:off x="15927457" y="3644761"/>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3313</xdr:colOff>
      <xdr:row>19</xdr:row>
      <xdr:rowOff>227356</xdr:rowOff>
    </xdr:from>
    <xdr:to>
      <xdr:col>22</xdr:col>
      <xdr:colOff>3313</xdr:colOff>
      <xdr:row>21</xdr:row>
      <xdr:rowOff>8282</xdr:rowOff>
    </xdr:to>
    <xdr:cxnSp macro="">
      <xdr:nvCxnSpPr>
        <xdr:cNvPr id="124" name="直線矢印コネクタ 123"/>
        <xdr:cNvCxnSpPr/>
      </xdr:nvCxnSpPr>
      <xdr:spPr>
        <a:xfrm>
          <a:off x="15930770" y="4352095"/>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576469</xdr:colOff>
      <xdr:row>11</xdr:row>
      <xdr:rowOff>5383</xdr:rowOff>
    </xdr:from>
    <xdr:to>
      <xdr:col>24</xdr:col>
      <xdr:colOff>576469</xdr:colOff>
      <xdr:row>12</xdr:row>
      <xdr:rowOff>18222</xdr:rowOff>
    </xdr:to>
    <xdr:cxnSp macro="">
      <xdr:nvCxnSpPr>
        <xdr:cNvPr id="125" name="直線矢印コネクタ 124"/>
        <xdr:cNvCxnSpPr/>
      </xdr:nvCxnSpPr>
      <xdr:spPr>
        <a:xfrm>
          <a:off x="17663491" y="2274818"/>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14</xdr:row>
      <xdr:rowOff>8696</xdr:rowOff>
    </xdr:from>
    <xdr:to>
      <xdr:col>25</xdr:col>
      <xdr:colOff>0</xdr:colOff>
      <xdr:row>15</xdr:row>
      <xdr:rowOff>21535</xdr:rowOff>
    </xdr:to>
    <xdr:cxnSp macro="">
      <xdr:nvCxnSpPr>
        <xdr:cNvPr id="126" name="直線矢印コネクタ 125"/>
        <xdr:cNvCxnSpPr/>
      </xdr:nvCxnSpPr>
      <xdr:spPr>
        <a:xfrm>
          <a:off x="17666804" y="2973870"/>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574813</xdr:colOff>
      <xdr:row>16</xdr:row>
      <xdr:rowOff>219074</xdr:rowOff>
    </xdr:from>
    <xdr:to>
      <xdr:col>24</xdr:col>
      <xdr:colOff>574813</xdr:colOff>
      <xdr:row>18</xdr:row>
      <xdr:rowOff>0</xdr:rowOff>
    </xdr:to>
    <xdr:cxnSp macro="">
      <xdr:nvCxnSpPr>
        <xdr:cNvPr id="127" name="直線矢印コネクタ 126"/>
        <xdr:cNvCxnSpPr/>
      </xdr:nvCxnSpPr>
      <xdr:spPr>
        <a:xfrm>
          <a:off x="17661835" y="3648074"/>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578126</xdr:colOff>
      <xdr:row>19</xdr:row>
      <xdr:rowOff>230669</xdr:rowOff>
    </xdr:from>
    <xdr:to>
      <xdr:col>24</xdr:col>
      <xdr:colOff>578126</xdr:colOff>
      <xdr:row>21</xdr:row>
      <xdr:rowOff>11595</xdr:rowOff>
    </xdr:to>
    <xdr:cxnSp macro="">
      <xdr:nvCxnSpPr>
        <xdr:cNvPr id="128" name="直線矢印コネクタ 127"/>
        <xdr:cNvCxnSpPr/>
      </xdr:nvCxnSpPr>
      <xdr:spPr>
        <a:xfrm>
          <a:off x="17665148" y="4355408"/>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8283</xdr:colOff>
      <xdr:row>11</xdr:row>
      <xdr:rowOff>414</xdr:rowOff>
    </xdr:from>
    <xdr:to>
      <xdr:col>28</xdr:col>
      <xdr:colOff>8283</xdr:colOff>
      <xdr:row>12</xdr:row>
      <xdr:rowOff>13253</xdr:rowOff>
    </xdr:to>
    <xdr:cxnSp macro="">
      <xdr:nvCxnSpPr>
        <xdr:cNvPr id="129" name="直線矢印コネクタ 128"/>
        <xdr:cNvCxnSpPr/>
      </xdr:nvCxnSpPr>
      <xdr:spPr>
        <a:xfrm>
          <a:off x="19414435" y="2269849"/>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11596</xdr:colOff>
      <xdr:row>14</xdr:row>
      <xdr:rowOff>3727</xdr:rowOff>
    </xdr:from>
    <xdr:to>
      <xdr:col>28</xdr:col>
      <xdr:colOff>11596</xdr:colOff>
      <xdr:row>15</xdr:row>
      <xdr:rowOff>16566</xdr:rowOff>
    </xdr:to>
    <xdr:cxnSp macro="">
      <xdr:nvCxnSpPr>
        <xdr:cNvPr id="130" name="直線矢印コネクタ 129"/>
        <xdr:cNvCxnSpPr/>
      </xdr:nvCxnSpPr>
      <xdr:spPr>
        <a:xfrm>
          <a:off x="19417748" y="2968901"/>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6627</xdr:colOff>
      <xdr:row>16</xdr:row>
      <xdr:rowOff>214105</xdr:rowOff>
    </xdr:from>
    <xdr:to>
      <xdr:col>28</xdr:col>
      <xdr:colOff>6627</xdr:colOff>
      <xdr:row>17</xdr:row>
      <xdr:rowOff>226944</xdr:rowOff>
    </xdr:to>
    <xdr:cxnSp macro="">
      <xdr:nvCxnSpPr>
        <xdr:cNvPr id="131" name="直線矢印コネクタ 130"/>
        <xdr:cNvCxnSpPr/>
      </xdr:nvCxnSpPr>
      <xdr:spPr>
        <a:xfrm>
          <a:off x="19412779" y="3643105"/>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9940</xdr:colOff>
      <xdr:row>19</xdr:row>
      <xdr:rowOff>225700</xdr:rowOff>
    </xdr:from>
    <xdr:to>
      <xdr:col>28</xdr:col>
      <xdr:colOff>9940</xdr:colOff>
      <xdr:row>21</xdr:row>
      <xdr:rowOff>6626</xdr:rowOff>
    </xdr:to>
    <xdr:cxnSp macro="">
      <xdr:nvCxnSpPr>
        <xdr:cNvPr id="132" name="直線矢印コネクタ 131"/>
        <xdr:cNvCxnSpPr/>
      </xdr:nvCxnSpPr>
      <xdr:spPr>
        <a:xfrm>
          <a:off x="19416092" y="4350439"/>
          <a:ext cx="0" cy="244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23</xdr:row>
      <xdr:rowOff>0</xdr:rowOff>
    </xdr:from>
    <xdr:to>
      <xdr:col>19</xdr:col>
      <xdr:colOff>0</xdr:colOff>
      <xdr:row>23</xdr:row>
      <xdr:rowOff>133350</xdr:rowOff>
    </xdr:to>
    <xdr:cxnSp macro="">
      <xdr:nvCxnSpPr>
        <xdr:cNvPr id="10" name="直線コネクタ 9"/>
        <xdr:cNvCxnSpPr/>
      </xdr:nvCxnSpPr>
      <xdr:spPr>
        <a:xfrm>
          <a:off x="14192250" y="5000625"/>
          <a:ext cx="0"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xdr:colOff>
      <xdr:row>23</xdr:row>
      <xdr:rowOff>9525</xdr:rowOff>
    </xdr:from>
    <xdr:to>
      <xdr:col>22</xdr:col>
      <xdr:colOff>9525</xdr:colOff>
      <xdr:row>23</xdr:row>
      <xdr:rowOff>142875</xdr:rowOff>
    </xdr:to>
    <xdr:cxnSp macro="">
      <xdr:nvCxnSpPr>
        <xdr:cNvPr id="136" name="直線コネクタ 135"/>
        <xdr:cNvCxnSpPr/>
      </xdr:nvCxnSpPr>
      <xdr:spPr>
        <a:xfrm>
          <a:off x="15944850" y="5010150"/>
          <a:ext cx="0"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23</xdr:row>
      <xdr:rowOff>0</xdr:rowOff>
    </xdr:from>
    <xdr:to>
      <xdr:col>25</xdr:col>
      <xdr:colOff>9525</xdr:colOff>
      <xdr:row>23</xdr:row>
      <xdr:rowOff>133350</xdr:rowOff>
    </xdr:to>
    <xdr:cxnSp macro="">
      <xdr:nvCxnSpPr>
        <xdr:cNvPr id="137" name="直線コネクタ 136"/>
        <xdr:cNvCxnSpPr/>
      </xdr:nvCxnSpPr>
      <xdr:spPr>
        <a:xfrm>
          <a:off x="17687925" y="5000625"/>
          <a:ext cx="0"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598714</xdr:colOff>
      <xdr:row>23</xdr:row>
      <xdr:rowOff>0</xdr:rowOff>
    </xdr:from>
    <xdr:to>
      <xdr:col>27</xdr:col>
      <xdr:colOff>598714</xdr:colOff>
      <xdr:row>23</xdr:row>
      <xdr:rowOff>133350</xdr:rowOff>
    </xdr:to>
    <xdr:cxnSp macro="">
      <xdr:nvCxnSpPr>
        <xdr:cNvPr id="138" name="直線コネクタ 137"/>
        <xdr:cNvCxnSpPr/>
      </xdr:nvCxnSpPr>
      <xdr:spPr>
        <a:xfrm>
          <a:off x="21526500" y="5279571"/>
          <a:ext cx="0"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381000</xdr:colOff>
      <xdr:row>23</xdr:row>
      <xdr:rowOff>130037</xdr:rowOff>
    </xdr:from>
    <xdr:to>
      <xdr:col>27</xdr:col>
      <xdr:colOff>576884</xdr:colOff>
      <xdr:row>23</xdr:row>
      <xdr:rowOff>130037</xdr:rowOff>
    </xdr:to>
    <xdr:cxnSp macro="">
      <xdr:nvCxnSpPr>
        <xdr:cNvPr id="139" name="直線コネクタ 138"/>
        <xdr:cNvCxnSpPr/>
      </xdr:nvCxnSpPr>
      <xdr:spPr>
        <a:xfrm>
          <a:off x="13411200" y="5130662"/>
          <a:ext cx="60061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390525</xdr:colOff>
      <xdr:row>4</xdr:row>
      <xdr:rowOff>9525</xdr:rowOff>
    </xdr:from>
    <xdr:to>
      <xdr:col>17</xdr:col>
      <xdr:colOff>390525</xdr:colOff>
      <xdr:row>23</xdr:row>
      <xdr:rowOff>114300</xdr:rowOff>
    </xdr:to>
    <xdr:cxnSp macro="">
      <xdr:nvCxnSpPr>
        <xdr:cNvPr id="14" name="直線コネクタ 13"/>
        <xdr:cNvCxnSpPr/>
      </xdr:nvCxnSpPr>
      <xdr:spPr>
        <a:xfrm flipV="1">
          <a:off x="13420725" y="666750"/>
          <a:ext cx="0" cy="4448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381000</xdr:colOff>
      <xdr:row>4</xdr:row>
      <xdr:rowOff>0</xdr:rowOff>
    </xdr:from>
    <xdr:to>
      <xdr:col>22</xdr:col>
      <xdr:colOff>0</xdr:colOff>
      <xdr:row>4</xdr:row>
      <xdr:rowOff>0</xdr:rowOff>
    </xdr:to>
    <xdr:cxnSp macro="">
      <xdr:nvCxnSpPr>
        <xdr:cNvPr id="16" name="直線矢印コネクタ 15"/>
        <xdr:cNvCxnSpPr/>
      </xdr:nvCxnSpPr>
      <xdr:spPr>
        <a:xfrm>
          <a:off x="13411200" y="657225"/>
          <a:ext cx="2524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342900</xdr:colOff>
      <xdr:row>2</xdr:row>
      <xdr:rowOff>13607</xdr:rowOff>
    </xdr:from>
    <xdr:to>
      <xdr:col>28</xdr:col>
      <xdr:colOff>447675</xdr:colOff>
      <xdr:row>4</xdr:row>
      <xdr:rowOff>190501</xdr:rowOff>
    </xdr:to>
    <xdr:sp macro="" textlink="">
      <xdr:nvSpPr>
        <xdr:cNvPr id="3331" name="角丸四角形吹き出し 11"/>
        <xdr:cNvSpPr>
          <a:spLocks noChangeArrowheads="1"/>
        </xdr:cNvSpPr>
      </xdr:nvSpPr>
      <xdr:spPr bwMode="auto">
        <a:xfrm>
          <a:off x="20018829" y="449036"/>
          <a:ext cx="1982560" cy="625929"/>
        </a:xfrm>
        <a:prstGeom prst="wedgeRoundRectCallout">
          <a:avLst>
            <a:gd name="adj1" fmla="val -64590"/>
            <a:gd name="adj2" fmla="val 25272"/>
            <a:gd name="adj3" fmla="val 16667"/>
          </a:avLst>
        </a:prstGeom>
        <a:solidFill>
          <a:srgbClr val="0000FF"/>
        </a:solidFill>
        <a:ln w="12700" algn="ctr">
          <a:solidFill>
            <a:srgbClr val="0000FF"/>
          </a:solid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FFFFFF"/>
              </a:solidFill>
              <a:latin typeface="HG丸ｺﾞｼｯｸM-PRO"/>
              <a:ea typeface="HG丸ｺﾞｼｯｸM-PRO"/>
            </a:rPr>
            <a:t>上段に「氏名」、</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FFFFFF"/>
              </a:solidFill>
              <a:latin typeface="HG丸ｺﾞｼｯｸM-PRO"/>
              <a:ea typeface="HG丸ｺﾞｼｯｸM-PRO"/>
            </a:rPr>
            <a:t>下段に「連絡先（電話番号）」</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FFFFFF"/>
              </a:solidFill>
              <a:latin typeface="HG丸ｺﾞｼｯｸM-PRO"/>
              <a:ea typeface="HG丸ｺﾞｼｯｸM-PRO"/>
            </a:rPr>
            <a:t>を入れてください。</a:t>
          </a:r>
          <a:endParaRPr lang="ja-JP" altLang="en-US" sz="1200" b="0" i="0" u="none" strike="noStrike" baseline="0">
            <a:solidFill>
              <a:srgbClr val="000000"/>
            </a:solidFill>
            <a:latin typeface="Times New Roman"/>
            <a:ea typeface="HG丸ｺﾞｼｯｸM-PRO"/>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19</xdr:col>
      <xdr:colOff>514350</xdr:colOff>
      <xdr:row>0</xdr:row>
      <xdr:rowOff>152400</xdr:rowOff>
    </xdr:from>
    <xdr:to>
      <xdr:col>23</xdr:col>
      <xdr:colOff>571500</xdr:colOff>
      <xdr:row>2</xdr:row>
      <xdr:rowOff>171450</xdr:rowOff>
    </xdr:to>
    <xdr:sp macro="" textlink="">
      <xdr:nvSpPr>
        <xdr:cNvPr id="3332" name="角丸四角形吹き出し 66"/>
        <xdr:cNvSpPr>
          <a:spLocks noChangeArrowheads="1"/>
        </xdr:cNvSpPr>
      </xdr:nvSpPr>
      <xdr:spPr bwMode="auto">
        <a:xfrm>
          <a:off x="14706600" y="152400"/>
          <a:ext cx="2381250" cy="457200"/>
        </a:xfrm>
        <a:prstGeom prst="wedgeRoundRectCallout">
          <a:avLst>
            <a:gd name="adj1" fmla="val -61282"/>
            <a:gd name="adj2" fmla="val -8333"/>
            <a:gd name="adj3" fmla="val 16667"/>
          </a:avLst>
        </a:prstGeom>
        <a:solidFill>
          <a:srgbClr val="0000FF"/>
        </a:solidFill>
        <a:ln w="12700" algn="ctr">
          <a:solidFill>
            <a:srgbClr val="0000FF"/>
          </a:solid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FFFFFF"/>
              </a:solidFill>
              <a:latin typeface="HG丸ｺﾞｼｯｸM-PRO"/>
              <a:ea typeface="HG丸ｺﾞｼｯｸM-PRO"/>
            </a:rPr>
            <a:t>従業員用と施設利用者の保護者・家族用をそれぞれ作成してください。</a:t>
          </a:r>
          <a:endParaRPr lang="ja-JP" altLang="en-US" sz="1200" b="0" i="0" u="none" strike="noStrike" baseline="0">
            <a:solidFill>
              <a:srgbClr val="000000"/>
            </a:solidFill>
            <a:latin typeface="Times New Roman"/>
            <a:ea typeface="HG丸ｺﾞｼｯｸM-PRO"/>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25</xdr:col>
      <xdr:colOff>133350</xdr:colOff>
      <xdr:row>5</xdr:row>
      <xdr:rowOff>40821</xdr:rowOff>
    </xdr:from>
    <xdr:to>
      <xdr:col>28</xdr:col>
      <xdr:colOff>466725</xdr:colOff>
      <xdr:row>8</xdr:row>
      <xdr:rowOff>19050</xdr:rowOff>
    </xdr:to>
    <xdr:sp macro="" textlink="">
      <xdr:nvSpPr>
        <xdr:cNvPr id="3333" name="角丸四角形吹き出し 72"/>
        <xdr:cNvSpPr>
          <a:spLocks noChangeArrowheads="1"/>
        </xdr:cNvSpPr>
      </xdr:nvSpPr>
      <xdr:spPr bwMode="auto">
        <a:xfrm>
          <a:off x="19809279" y="1156607"/>
          <a:ext cx="2211160" cy="672193"/>
        </a:xfrm>
        <a:prstGeom prst="wedgeRoundRectCallout">
          <a:avLst>
            <a:gd name="adj1" fmla="val 4269"/>
            <a:gd name="adj2" fmla="val 23718"/>
            <a:gd name="adj3" fmla="val 16667"/>
          </a:avLst>
        </a:prstGeom>
        <a:solidFill>
          <a:srgbClr val="0000FF"/>
        </a:solidFill>
        <a:ln w="12700" algn="ctr">
          <a:solidFill>
            <a:srgbClr val="0000FF"/>
          </a:solidFill>
          <a:miter lim="800000"/>
          <a:headEnd/>
          <a:tailEnd/>
        </a:ln>
      </xdr:spPr>
      <xdr:txBody>
        <a:bodyPr vertOverflow="clip" wrap="square" lIns="0" tIns="0" rIns="0" bIns="0" anchor="t" upright="1"/>
        <a:lstStyle/>
        <a:p>
          <a:pPr algn="l" rtl="0">
            <a:defRPr sz="1000"/>
          </a:pPr>
          <a:r>
            <a:rPr lang="ja-JP" altLang="en-US" sz="1000" b="0" i="0" u="none" strike="noStrike" baseline="0">
              <a:solidFill>
                <a:srgbClr val="FFFFFF"/>
              </a:solidFill>
              <a:latin typeface="HG丸ｺﾞｼｯｸM-PRO"/>
              <a:ea typeface="HG丸ｺﾞｼｯｸM-PRO"/>
            </a:rPr>
            <a:t>メールや災害用伝言ダイヤル（171）を利用した連絡方法も確立しておきましょう。</a:t>
          </a:r>
          <a:endParaRPr lang="ja-JP" altLang="en-US" sz="1200" b="0" i="0" u="none" strike="noStrike" baseline="0">
            <a:solidFill>
              <a:srgbClr val="000000"/>
            </a:solidFill>
            <a:latin typeface="Times New Roman"/>
            <a:ea typeface="HG丸ｺﾞｼｯｸM-PRO"/>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85725</xdr:colOff>
      <xdr:row>1</xdr:row>
      <xdr:rowOff>38101</xdr:rowOff>
    </xdr:from>
    <xdr:to>
      <xdr:col>8</xdr:col>
      <xdr:colOff>771525</xdr:colOff>
      <xdr:row>2</xdr:row>
      <xdr:rowOff>76200</xdr:rowOff>
    </xdr:to>
    <xdr:sp macro="" textlink="">
      <xdr:nvSpPr>
        <xdr:cNvPr id="150" name="角丸四角形吹き出し 72"/>
        <xdr:cNvSpPr>
          <a:spLocks noChangeArrowheads="1"/>
        </xdr:cNvSpPr>
      </xdr:nvSpPr>
      <xdr:spPr bwMode="auto">
        <a:xfrm>
          <a:off x="3857625" y="257176"/>
          <a:ext cx="2076450" cy="257174"/>
        </a:xfrm>
        <a:prstGeom prst="wedgeRoundRectCallout">
          <a:avLst>
            <a:gd name="adj1" fmla="val 4269"/>
            <a:gd name="adj2" fmla="val 23718"/>
            <a:gd name="adj3" fmla="val 16667"/>
          </a:avLst>
        </a:prstGeom>
        <a:solidFill>
          <a:srgbClr val="0000FF"/>
        </a:solidFill>
        <a:ln w="12700" algn="ctr">
          <a:solidFill>
            <a:srgbClr val="0000FF"/>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FFFFFF"/>
              </a:solidFill>
              <a:latin typeface="HG丸ｺﾞｼｯｸM-PRO"/>
              <a:ea typeface="HG丸ｺﾞｼｯｸM-PRO"/>
            </a:rPr>
            <a:t>入力シートタブ上で入力できます</a:t>
          </a:r>
          <a:endParaRPr lang="ja-JP" altLang="en-US" sz="1200" b="0" i="0" u="none" strike="noStrike" baseline="0">
            <a:solidFill>
              <a:srgbClr val="000000"/>
            </a:solidFill>
            <a:latin typeface="Times New Roman"/>
            <a:cs typeface="Times New Roman"/>
          </a:endParaRPr>
        </a:p>
      </xdr:txBody>
    </xdr:sp>
    <xdr:clientData/>
  </xdr:twoCellAnchor>
  <xdr:twoCellAnchor>
    <xdr:from>
      <xdr:col>29</xdr:col>
      <xdr:colOff>87966</xdr:colOff>
      <xdr:row>33</xdr:row>
      <xdr:rowOff>169209</xdr:rowOff>
    </xdr:from>
    <xdr:to>
      <xdr:col>31</xdr:col>
      <xdr:colOff>169769</xdr:colOff>
      <xdr:row>34</xdr:row>
      <xdr:rowOff>207309</xdr:rowOff>
    </xdr:to>
    <xdr:sp macro="" textlink="">
      <xdr:nvSpPr>
        <xdr:cNvPr id="3334" name="角丸四角形吹き出し 79"/>
        <xdr:cNvSpPr>
          <a:spLocks noChangeArrowheads="1"/>
        </xdr:cNvSpPr>
      </xdr:nvSpPr>
      <xdr:spPr bwMode="auto">
        <a:xfrm>
          <a:off x="20124084" y="7565091"/>
          <a:ext cx="1034303" cy="262218"/>
        </a:xfrm>
        <a:prstGeom prst="wedgeRoundRectCallout">
          <a:avLst>
            <a:gd name="adj1" fmla="val 128"/>
            <a:gd name="adj2" fmla="val -105367"/>
            <a:gd name="adj3" fmla="val 16667"/>
          </a:avLst>
        </a:prstGeom>
        <a:solidFill>
          <a:srgbClr val="0000FF"/>
        </a:solidFill>
        <a:ln w="12700" algn="ctr">
          <a:solidFill>
            <a:srgbClr val="0000FF"/>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FFFFFF"/>
              </a:solidFill>
              <a:latin typeface="HG丸ｺﾞｼｯｸM-PRO"/>
              <a:ea typeface="HG丸ｺﾞｼｯｸM-PRO"/>
            </a:rPr>
            <a:t>該当番号を記入</a:t>
          </a:r>
          <a:endParaRPr lang="ja-JP" altLang="en-US" sz="1200" b="0" i="0" u="none" strike="noStrike" baseline="0">
            <a:solidFill>
              <a:srgbClr val="000000"/>
            </a:solidFill>
            <a:latin typeface="Times New Roman"/>
            <a:ea typeface="HG丸ｺﾞｼｯｸM-PRO"/>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31</xdr:col>
      <xdr:colOff>253252</xdr:colOff>
      <xdr:row>33</xdr:row>
      <xdr:rowOff>130548</xdr:rowOff>
    </xdr:from>
    <xdr:to>
      <xdr:col>35</xdr:col>
      <xdr:colOff>1415143</xdr:colOff>
      <xdr:row>37</xdr:row>
      <xdr:rowOff>81642</xdr:rowOff>
    </xdr:to>
    <xdr:sp macro="" textlink="">
      <xdr:nvSpPr>
        <xdr:cNvPr id="3335" name="AutoShape 263"/>
        <xdr:cNvSpPr>
          <a:spLocks noChangeArrowheads="1"/>
        </xdr:cNvSpPr>
      </xdr:nvSpPr>
      <xdr:spPr bwMode="auto">
        <a:xfrm>
          <a:off x="23480645" y="7682512"/>
          <a:ext cx="6046855" cy="821951"/>
        </a:xfrm>
        <a:prstGeom prst="flowChartAlternateProcess">
          <a:avLst/>
        </a:prstGeom>
        <a:solidFill>
          <a:srgbClr val="FFFFFF"/>
        </a:solidFill>
        <a:ln w="19050">
          <a:solidFill>
            <a:srgbClr val="0000FF"/>
          </a:solidFill>
          <a:miter lim="800000"/>
          <a:headEnd/>
          <a:tailEnd/>
        </a:ln>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HG丸ｺﾞｼｯｸM-PRO"/>
              <a:ea typeface="HG丸ｺﾞｼｯｸM-PRO"/>
            </a:rPr>
            <a:t>避難場所へ移動</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900" b="0" i="0" u="none" strike="noStrike" baseline="0">
              <a:solidFill>
                <a:srgbClr val="000000"/>
              </a:solidFill>
              <a:latin typeface="HG丸ｺﾞｼｯｸM-PRO"/>
              <a:ea typeface="HG丸ｺﾞｼｯｸM-PRO"/>
            </a:rPr>
            <a:t>　１</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単独歩行が可能　２</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介助が必要　３</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車いすを使用　４</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ストレッチャーや担架が必要　５</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そのほか</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そのほかの対応</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900" b="0" i="0" u="none" strike="noStrike" baseline="0">
              <a:solidFill>
                <a:srgbClr val="000000"/>
              </a:solidFill>
              <a:latin typeface="HG丸ｺﾞｼｯｸM-PRO"/>
              <a:ea typeface="HG丸ｺﾞｼｯｸM-PRO"/>
            </a:rPr>
            <a:t>　６</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自宅に帰宅　７</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病院に搬送　８</a:t>
          </a:r>
          <a:r>
            <a:rPr lang="ja-JP" altLang="en-US" sz="900" b="0" i="0" u="none" strike="noStrike" baseline="0">
              <a:solidFill>
                <a:srgbClr val="000000"/>
              </a:solidFill>
              <a:latin typeface="Times New Roman"/>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そのほか</a:t>
          </a:r>
          <a:endParaRPr lang="ja-JP" altLang="en-US" sz="120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37</xdr:col>
      <xdr:colOff>347383</xdr:colOff>
      <xdr:row>9</xdr:row>
      <xdr:rowOff>0</xdr:rowOff>
    </xdr:from>
    <xdr:to>
      <xdr:col>38</xdr:col>
      <xdr:colOff>11206</xdr:colOff>
      <xdr:row>9</xdr:row>
      <xdr:rowOff>0</xdr:rowOff>
    </xdr:to>
    <xdr:cxnSp macro="">
      <xdr:nvCxnSpPr>
        <xdr:cNvPr id="19" name="直線コネクタ 18"/>
        <xdr:cNvCxnSpPr/>
      </xdr:nvCxnSpPr>
      <xdr:spPr>
        <a:xfrm>
          <a:off x="27656118" y="2241176"/>
          <a:ext cx="2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320489</xdr:colOff>
      <xdr:row>17</xdr:row>
      <xdr:rowOff>219634</xdr:rowOff>
    </xdr:from>
    <xdr:to>
      <xdr:col>37</xdr:col>
      <xdr:colOff>611842</xdr:colOff>
      <xdr:row>17</xdr:row>
      <xdr:rowOff>219634</xdr:rowOff>
    </xdr:to>
    <xdr:cxnSp macro="">
      <xdr:nvCxnSpPr>
        <xdr:cNvPr id="155" name="直線コネクタ 154"/>
        <xdr:cNvCxnSpPr/>
      </xdr:nvCxnSpPr>
      <xdr:spPr>
        <a:xfrm>
          <a:off x="27629224" y="4253752"/>
          <a:ext cx="2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336177</xdr:colOff>
      <xdr:row>4</xdr:row>
      <xdr:rowOff>11206</xdr:rowOff>
    </xdr:from>
    <xdr:to>
      <xdr:col>37</xdr:col>
      <xdr:colOff>336177</xdr:colOff>
      <xdr:row>18</xdr:row>
      <xdr:rowOff>0</xdr:rowOff>
    </xdr:to>
    <xdr:cxnSp macro="">
      <xdr:nvCxnSpPr>
        <xdr:cNvPr id="21" name="直線コネクタ 20"/>
        <xdr:cNvCxnSpPr/>
      </xdr:nvCxnSpPr>
      <xdr:spPr>
        <a:xfrm flipV="1">
          <a:off x="27644912" y="1131794"/>
          <a:ext cx="0" cy="31264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392207</xdr:colOff>
      <xdr:row>1</xdr:row>
      <xdr:rowOff>56029</xdr:rowOff>
    </xdr:from>
    <xdr:to>
      <xdr:col>46</xdr:col>
      <xdr:colOff>584949</xdr:colOff>
      <xdr:row>2</xdr:row>
      <xdr:rowOff>94127</xdr:rowOff>
    </xdr:to>
    <xdr:sp macro="" textlink="">
      <xdr:nvSpPr>
        <xdr:cNvPr id="158" name="角丸四角形吹き出し 72"/>
        <xdr:cNvSpPr>
          <a:spLocks noChangeArrowheads="1"/>
        </xdr:cNvSpPr>
      </xdr:nvSpPr>
      <xdr:spPr bwMode="auto">
        <a:xfrm>
          <a:off x="31466119" y="280147"/>
          <a:ext cx="2075330" cy="262215"/>
        </a:xfrm>
        <a:prstGeom prst="wedgeRoundRectCallout">
          <a:avLst>
            <a:gd name="adj1" fmla="val 4269"/>
            <a:gd name="adj2" fmla="val 23718"/>
            <a:gd name="adj3" fmla="val 16667"/>
          </a:avLst>
        </a:prstGeom>
        <a:solidFill>
          <a:srgbClr val="0000FF"/>
        </a:solidFill>
        <a:ln w="12700" algn="ctr">
          <a:solidFill>
            <a:srgbClr val="0000FF"/>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FFFFFF"/>
              </a:solidFill>
              <a:latin typeface="HG丸ｺﾞｼｯｸM-PRO"/>
              <a:ea typeface="HG丸ｺﾞｼｯｸM-PRO"/>
            </a:rPr>
            <a:t>入力シートタブ上で入力できます</a:t>
          </a: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347383</xdr:colOff>
      <xdr:row>44</xdr:row>
      <xdr:rowOff>0</xdr:rowOff>
    </xdr:from>
    <xdr:to>
      <xdr:col>1</xdr:col>
      <xdr:colOff>11206</xdr:colOff>
      <xdr:row>44</xdr:row>
      <xdr:rowOff>0</xdr:rowOff>
    </xdr:to>
    <xdr:cxnSp macro="">
      <xdr:nvCxnSpPr>
        <xdr:cNvPr id="14" name="直線コネクタ 13"/>
        <xdr:cNvCxnSpPr/>
      </xdr:nvCxnSpPr>
      <xdr:spPr>
        <a:xfrm>
          <a:off x="27617458" y="2028825"/>
          <a:ext cx="2924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320489</xdr:colOff>
      <xdr:row>52</xdr:row>
      <xdr:rowOff>219634</xdr:rowOff>
    </xdr:from>
    <xdr:to>
      <xdr:col>0</xdr:col>
      <xdr:colOff>611842</xdr:colOff>
      <xdr:row>52</xdr:row>
      <xdr:rowOff>219634</xdr:rowOff>
    </xdr:to>
    <xdr:cxnSp macro="">
      <xdr:nvCxnSpPr>
        <xdr:cNvPr id="15" name="直線コネクタ 14"/>
        <xdr:cNvCxnSpPr/>
      </xdr:nvCxnSpPr>
      <xdr:spPr>
        <a:xfrm>
          <a:off x="27590564" y="4077259"/>
          <a:ext cx="2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336177</xdr:colOff>
      <xdr:row>39</xdr:row>
      <xdr:rowOff>11206</xdr:rowOff>
    </xdr:from>
    <xdr:to>
      <xdr:col>0</xdr:col>
      <xdr:colOff>336177</xdr:colOff>
      <xdr:row>53</xdr:row>
      <xdr:rowOff>0</xdr:rowOff>
    </xdr:to>
    <xdr:cxnSp macro="">
      <xdr:nvCxnSpPr>
        <xdr:cNvPr id="16" name="直線コネクタ 15"/>
        <xdr:cNvCxnSpPr/>
      </xdr:nvCxnSpPr>
      <xdr:spPr>
        <a:xfrm flipV="1">
          <a:off x="27606252" y="897031"/>
          <a:ext cx="0" cy="31891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amanashi.jp/" TargetMode="External"/><Relationship Id="rId1" Type="http://schemas.openxmlformats.org/officeDocument/2006/relationships/hyperlink" Target="https://www.city.kai.yamanashi.jp/kurashi_tetsuduki/shobo_bosaijoho/bosai/3364.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__1.docx"/><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7"/>
  <sheetViews>
    <sheetView tabSelected="1" view="pageBreakPreview" zoomScale="70" zoomScaleNormal="100" zoomScaleSheetLayoutView="70" workbookViewId="0"/>
  </sheetViews>
  <sheetFormatPr defaultRowHeight="14.25" x14ac:dyDescent="0.15"/>
  <cols>
    <col min="1" max="1" width="4.5" style="6" customWidth="1"/>
    <col min="2" max="2" width="42.625"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2" customWidth="1"/>
    <col min="11" max="11" width="9" style="6"/>
    <col min="12" max="16" width="9" style="178"/>
    <col min="17" max="16384" width="9" style="6"/>
  </cols>
  <sheetData>
    <row r="1" spans="1:16" ht="21" x14ac:dyDescent="0.15">
      <c r="A1" s="118" t="s">
        <v>301</v>
      </c>
    </row>
    <row r="2" spans="1:16" ht="17.25" customHeight="1" x14ac:dyDescent="0.15"/>
    <row r="3" spans="1:16" ht="24.75" thickBot="1" x14ac:dyDescent="0.2">
      <c r="A3" s="147" t="s">
        <v>100</v>
      </c>
    </row>
    <row r="4" spans="1:16" ht="114.75" customHeight="1" thickBot="1" x14ac:dyDescent="0.2">
      <c r="A4" s="265" t="s">
        <v>267</v>
      </c>
      <c r="B4" s="266"/>
      <c r="C4" s="266"/>
      <c r="D4" s="266"/>
      <c r="E4" s="266"/>
      <c r="F4" s="266"/>
      <c r="G4" s="266"/>
      <c r="H4" s="266"/>
      <c r="I4" s="266"/>
      <c r="J4" s="267"/>
    </row>
    <row r="5" spans="1:16" ht="17.25" customHeight="1" x14ac:dyDescent="0.15"/>
    <row r="6" spans="1:16" ht="17.25" customHeight="1" x14ac:dyDescent="0.15"/>
    <row r="7" spans="1:16" ht="17.25" customHeight="1" x14ac:dyDescent="0.15">
      <c r="A7" s="274" t="s">
        <v>0</v>
      </c>
      <c r="B7" s="273"/>
      <c r="C7" s="273" t="s">
        <v>1</v>
      </c>
      <c r="D7" s="273"/>
      <c r="E7" s="273"/>
      <c r="F7" s="273"/>
      <c r="G7" s="273"/>
      <c r="H7" s="273"/>
      <c r="I7" s="273"/>
      <c r="J7" s="179" t="s">
        <v>2</v>
      </c>
    </row>
    <row r="8" spans="1:16" ht="17.25" customHeight="1" x14ac:dyDescent="0.15">
      <c r="A8" s="252" t="s">
        <v>357</v>
      </c>
      <c r="B8" s="253"/>
      <c r="C8" s="35"/>
      <c r="D8" s="35"/>
      <c r="E8" s="35"/>
      <c r="F8" s="35"/>
      <c r="G8" s="35"/>
      <c r="H8" s="35"/>
      <c r="I8" s="35"/>
      <c r="J8" s="180"/>
    </row>
    <row r="9" spans="1:16" ht="7.5" customHeight="1" thickBot="1" x14ac:dyDescent="0.2">
      <c r="A9" s="40"/>
      <c r="B9" s="38"/>
      <c r="C9" s="38"/>
      <c r="D9" s="38"/>
      <c r="E9" s="38"/>
      <c r="F9" s="38"/>
      <c r="G9" s="38"/>
      <c r="H9" s="38"/>
      <c r="I9" s="38"/>
      <c r="J9" s="181"/>
    </row>
    <row r="10" spans="1:16" s="33" customFormat="1" ht="17.25" customHeight="1" thickBot="1" x14ac:dyDescent="0.2">
      <c r="A10" s="114" t="s">
        <v>156</v>
      </c>
      <c r="B10" s="115" t="s">
        <v>158</v>
      </c>
      <c r="C10" s="132">
        <f ca="1">YEAR(TODAY())</f>
        <v>2021</v>
      </c>
      <c r="D10" s="42" t="s">
        <v>34</v>
      </c>
      <c r="E10" s="132"/>
      <c r="F10" s="42" t="s">
        <v>35</v>
      </c>
      <c r="G10" s="132"/>
      <c r="H10" s="42" t="s">
        <v>36</v>
      </c>
      <c r="I10" s="42"/>
      <c r="J10" s="126">
        <v>44317</v>
      </c>
      <c r="L10" s="182"/>
      <c r="M10" s="182"/>
      <c r="N10" s="182"/>
      <c r="O10" s="182"/>
      <c r="P10" s="182"/>
    </row>
    <row r="11" spans="1:16" s="33" customFormat="1" ht="7.5" customHeight="1" thickBot="1" x14ac:dyDescent="0.2">
      <c r="A11" s="41"/>
      <c r="B11" s="53"/>
      <c r="C11" s="39"/>
      <c r="D11" s="42"/>
      <c r="E11" s="39"/>
      <c r="F11" s="42"/>
      <c r="G11" s="39"/>
      <c r="H11" s="42"/>
      <c r="I11" s="42"/>
      <c r="J11" s="126"/>
      <c r="L11" s="182"/>
      <c r="M11" s="182"/>
      <c r="N11" s="182"/>
      <c r="O11" s="182"/>
      <c r="P11" s="182"/>
    </row>
    <row r="12" spans="1:16" ht="17.25" customHeight="1" thickBot="1" x14ac:dyDescent="0.2">
      <c r="A12" s="108" t="s">
        <v>156</v>
      </c>
      <c r="B12" s="176" t="s">
        <v>377</v>
      </c>
      <c r="C12" s="246"/>
      <c r="D12" s="247"/>
      <c r="E12" s="247"/>
      <c r="F12" s="247"/>
      <c r="G12" s="247"/>
      <c r="H12" s="247"/>
      <c r="I12" s="248"/>
      <c r="J12" s="183" t="s">
        <v>268</v>
      </c>
    </row>
    <row r="13" spans="1:16" ht="7.5" customHeight="1" thickBot="1" x14ac:dyDescent="0.2">
      <c r="A13" s="44"/>
      <c r="B13" s="54"/>
      <c r="C13" s="46"/>
      <c r="D13" s="46"/>
      <c r="E13" s="46"/>
      <c r="F13" s="46"/>
      <c r="G13" s="46"/>
      <c r="H13" s="46"/>
      <c r="I13" s="46"/>
      <c r="J13" s="128"/>
    </row>
    <row r="14" spans="1:16" ht="17.25" customHeight="1" thickBot="1" x14ac:dyDescent="0.2">
      <c r="A14" s="108" t="s">
        <v>156</v>
      </c>
      <c r="B14" s="176" t="s">
        <v>159</v>
      </c>
      <c r="C14" s="246"/>
      <c r="D14" s="247"/>
      <c r="E14" s="247"/>
      <c r="F14" s="247"/>
      <c r="G14" s="247"/>
      <c r="H14" s="247"/>
      <c r="I14" s="248"/>
      <c r="J14" s="128" t="s">
        <v>269</v>
      </c>
    </row>
    <row r="15" spans="1:16" ht="7.5" customHeight="1" thickBot="1" x14ac:dyDescent="0.2">
      <c r="A15" s="44"/>
      <c r="B15" s="54"/>
      <c r="C15" s="45"/>
      <c r="D15" s="45"/>
      <c r="E15" s="45"/>
      <c r="F15" s="45"/>
      <c r="G15" s="45"/>
      <c r="H15" s="45"/>
      <c r="I15" s="45"/>
      <c r="J15" s="128"/>
    </row>
    <row r="16" spans="1:16" ht="17.25" customHeight="1" thickBot="1" x14ac:dyDescent="0.2">
      <c r="A16" s="108" t="s">
        <v>156</v>
      </c>
      <c r="B16" s="176" t="s">
        <v>160</v>
      </c>
      <c r="C16" s="246"/>
      <c r="D16" s="247"/>
      <c r="E16" s="247"/>
      <c r="F16" s="247"/>
      <c r="G16" s="247"/>
      <c r="H16" s="247"/>
      <c r="I16" s="248"/>
      <c r="J16" s="128" t="s">
        <v>270</v>
      </c>
      <c r="L16" s="242" t="s">
        <v>311</v>
      </c>
      <c r="M16" s="242"/>
      <c r="N16" s="242"/>
      <c r="O16" s="242"/>
      <c r="P16" s="242"/>
    </row>
    <row r="17" spans="1:16" ht="7.5" customHeight="1" thickBot="1" x14ac:dyDescent="0.2">
      <c r="A17" s="44"/>
      <c r="B17" s="54"/>
      <c r="C17" s="45"/>
      <c r="D17" s="45"/>
      <c r="E17" s="45"/>
      <c r="F17" s="45"/>
      <c r="G17" s="45"/>
      <c r="H17" s="45"/>
      <c r="I17" s="45"/>
      <c r="J17" s="128"/>
      <c r="L17" s="242"/>
      <c r="M17" s="242"/>
      <c r="N17" s="242"/>
      <c r="O17" s="242"/>
      <c r="P17" s="242"/>
    </row>
    <row r="18" spans="1:16" ht="17.25" customHeight="1" thickBot="1" x14ac:dyDescent="0.2">
      <c r="A18" s="108" t="s">
        <v>156</v>
      </c>
      <c r="B18" s="176" t="s">
        <v>271</v>
      </c>
      <c r="C18" s="246"/>
      <c r="D18" s="247"/>
      <c r="E18" s="247"/>
      <c r="F18" s="247"/>
      <c r="G18" s="247"/>
      <c r="H18" s="247"/>
      <c r="I18" s="248"/>
      <c r="J18" s="128" t="s">
        <v>272</v>
      </c>
      <c r="L18" s="242"/>
      <c r="M18" s="242"/>
      <c r="N18" s="242"/>
      <c r="O18" s="242"/>
      <c r="P18" s="242"/>
    </row>
    <row r="19" spans="1:16" ht="7.5" customHeight="1" x14ac:dyDescent="0.15">
      <c r="A19" s="108"/>
      <c r="B19" s="173"/>
      <c r="C19" s="113"/>
      <c r="D19" s="113"/>
      <c r="E19" s="113"/>
      <c r="F19" s="113"/>
      <c r="G19" s="113"/>
      <c r="H19" s="113"/>
      <c r="I19" s="113"/>
      <c r="J19" s="128"/>
      <c r="L19" s="242"/>
      <c r="M19" s="242"/>
      <c r="N19" s="242"/>
      <c r="O19" s="242"/>
      <c r="P19" s="242"/>
    </row>
    <row r="20" spans="1:16" ht="17.25" customHeight="1" x14ac:dyDescent="0.15">
      <c r="A20" s="268" t="s">
        <v>361</v>
      </c>
      <c r="B20" s="269"/>
      <c r="C20" s="174"/>
      <c r="D20" s="174"/>
      <c r="E20" s="174"/>
      <c r="F20" s="174"/>
      <c r="G20" s="174"/>
      <c r="H20" s="174"/>
      <c r="I20" s="174"/>
      <c r="J20" s="131"/>
      <c r="L20" s="242"/>
      <c r="M20" s="242"/>
      <c r="N20" s="242"/>
      <c r="O20" s="242"/>
      <c r="P20" s="242"/>
    </row>
    <row r="21" spans="1:16" ht="7.5" customHeight="1" thickBot="1" x14ac:dyDescent="0.2">
      <c r="A21" s="108"/>
      <c r="B21" s="173"/>
      <c r="C21" s="113"/>
      <c r="D21" s="113"/>
      <c r="E21" s="113"/>
      <c r="F21" s="113"/>
      <c r="G21" s="113"/>
      <c r="H21" s="113"/>
      <c r="I21" s="113"/>
      <c r="J21" s="128"/>
    </row>
    <row r="22" spans="1:16" ht="17.25" customHeight="1" thickBot="1" x14ac:dyDescent="0.2">
      <c r="A22" s="108"/>
      <c r="B22" s="173" t="s">
        <v>72</v>
      </c>
      <c r="C22" s="251" t="s">
        <v>53</v>
      </c>
      <c r="D22" s="251"/>
      <c r="E22" s="249"/>
      <c r="F22" s="250"/>
      <c r="G22" s="251" t="s">
        <v>52</v>
      </c>
      <c r="H22" s="251"/>
      <c r="I22" s="133"/>
      <c r="J22" s="128" t="s">
        <v>95</v>
      </c>
      <c r="L22" s="242" t="s">
        <v>302</v>
      </c>
      <c r="M22" s="260"/>
      <c r="N22" s="260"/>
      <c r="O22" s="260"/>
      <c r="P22" s="260"/>
    </row>
    <row r="23" spans="1:16" ht="7.5" customHeight="1" thickBot="1" x14ac:dyDescent="0.2">
      <c r="A23" s="108"/>
      <c r="B23" s="173"/>
      <c r="C23" s="113"/>
      <c r="D23" s="113"/>
      <c r="E23" s="113"/>
      <c r="F23" s="113"/>
      <c r="G23" s="113"/>
      <c r="H23" s="113"/>
      <c r="I23" s="113"/>
      <c r="J23" s="128"/>
      <c r="L23" s="260"/>
      <c r="M23" s="260"/>
      <c r="N23" s="260"/>
      <c r="O23" s="260"/>
      <c r="P23" s="260"/>
    </row>
    <row r="24" spans="1:16" ht="17.25" customHeight="1" thickBot="1" x14ac:dyDescent="0.2">
      <c r="A24" s="108"/>
      <c r="B24" s="173" t="s">
        <v>56</v>
      </c>
      <c r="C24" s="251" t="s">
        <v>53</v>
      </c>
      <c r="D24" s="251"/>
      <c r="E24" s="249"/>
      <c r="F24" s="250"/>
      <c r="G24" s="251" t="s">
        <v>52</v>
      </c>
      <c r="H24" s="251"/>
      <c r="I24" s="133"/>
      <c r="J24" s="128" t="s">
        <v>96</v>
      </c>
      <c r="L24" s="260"/>
      <c r="M24" s="260"/>
      <c r="N24" s="260"/>
      <c r="O24" s="260"/>
      <c r="P24" s="260"/>
    </row>
    <row r="25" spans="1:16" ht="7.5" customHeight="1" thickBot="1" x14ac:dyDescent="0.2">
      <c r="A25" s="108"/>
      <c r="B25" s="173"/>
      <c r="C25" s="113"/>
      <c r="D25" s="113"/>
      <c r="E25" s="113"/>
      <c r="F25" s="113"/>
      <c r="G25" s="113"/>
      <c r="H25" s="113"/>
      <c r="I25" s="113"/>
      <c r="J25" s="128"/>
      <c r="L25" s="260"/>
      <c r="M25" s="260"/>
      <c r="N25" s="260"/>
      <c r="O25" s="260"/>
      <c r="P25" s="260"/>
    </row>
    <row r="26" spans="1:16" ht="17.25" customHeight="1" thickBot="1" x14ac:dyDescent="0.2">
      <c r="A26" s="108"/>
      <c r="B26" s="173" t="s">
        <v>51</v>
      </c>
      <c r="C26" s="103" t="s">
        <v>97</v>
      </c>
      <c r="D26" s="112"/>
      <c r="E26" s="104"/>
      <c r="F26" s="104"/>
      <c r="G26" s="275"/>
      <c r="H26" s="276"/>
      <c r="I26" s="277"/>
      <c r="J26" s="128" t="s">
        <v>136</v>
      </c>
      <c r="L26" s="260"/>
      <c r="M26" s="260"/>
      <c r="N26" s="260"/>
      <c r="O26" s="260"/>
      <c r="P26" s="260"/>
    </row>
    <row r="27" spans="1:16" ht="7.5" customHeight="1" thickBot="1" x14ac:dyDescent="0.2">
      <c r="A27" s="108"/>
      <c r="B27" s="173"/>
      <c r="C27" s="112"/>
      <c r="D27" s="112"/>
      <c r="E27" s="104"/>
      <c r="F27" s="104"/>
      <c r="G27" s="112"/>
      <c r="H27" s="112"/>
      <c r="I27" s="105"/>
      <c r="J27" s="128"/>
      <c r="L27" s="260"/>
      <c r="M27" s="260"/>
      <c r="N27" s="260"/>
      <c r="O27" s="260"/>
      <c r="P27" s="260"/>
    </row>
    <row r="28" spans="1:16" ht="17.25" customHeight="1" thickBot="1" x14ac:dyDescent="0.2">
      <c r="A28" s="108"/>
      <c r="B28" s="173"/>
      <c r="C28" s="251" t="s">
        <v>53</v>
      </c>
      <c r="D28" s="251"/>
      <c r="E28" s="249"/>
      <c r="F28" s="250"/>
      <c r="G28" s="251" t="s">
        <v>52</v>
      </c>
      <c r="H28" s="251"/>
      <c r="I28" s="137"/>
      <c r="J28" s="128" t="s">
        <v>95</v>
      </c>
      <c r="L28" s="260"/>
      <c r="M28" s="260"/>
      <c r="N28" s="260"/>
      <c r="O28" s="260"/>
      <c r="P28" s="260"/>
    </row>
    <row r="29" spans="1:16" ht="7.5" customHeight="1" x14ac:dyDescent="0.15">
      <c r="A29" s="43"/>
      <c r="B29" s="34"/>
      <c r="C29" s="36"/>
      <c r="D29" s="36"/>
      <c r="E29" s="36"/>
      <c r="F29" s="36"/>
      <c r="G29" s="36"/>
      <c r="H29" s="36"/>
      <c r="I29" s="36"/>
      <c r="J29" s="184"/>
    </row>
    <row r="30" spans="1:16" ht="17.25" customHeight="1" x14ac:dyDescent="0.15">
      <c r="A30" s="230" t="s">
        <v>356</v>
      </c>
      <c r="B30" s="231"/>
      <c r="C30" s="231"/>
      <c r="D30" s="231"/>
      <c r="E30" s="231"/>
      <c r="F30" s="231"/>
      <c r="G30" s="231"/>
      <c r="H30" s="231"/>
      <c r="I30" s="231"/>
      <c r="J30" s="232"/>
      <c r="L30" s="6"/>
      <c r="M30" s="6"/>
      <c r="N30" s="6"/>
    </row>
    <row r="31" spans="1:16" s="66" customFormat="1" ht="7.5" customHeight="1" thickBot="1" x14ac:dyDescent="0.2">
      <c r="A31" s="40"/>
      <c r="B31" s="38"/>
      <c r="C31" s="38"/>
      <c r="D31" s="38"/>
      <c r="E31" s="38"/>
      <c r="F31" s="38"/>
      <c r="G31" s="38"/>
      <c r="H31" s="38"/>
      <c r="I31" s="38"/>
      <c r="J31" s="181"/>
      <c r="K31" s="6"/>
      <c r="L31" s="242" t="s">
        <v>354</v>
      </c>
      <c r="M31" s="242"/>
      <c r="N31" s="242"/>
      <c r="O31" s="242"/>
      <c r="P31" s="242"/>
    </row>
    <row r="32" spans="1:16" ht="17.25" customHeight="1" thickBot="1" x14ac:dyDescent="0.2">
      <c r="A32" s="108"/>
      <c r="B32" s="226" t="s">
        <v>340</v>
      </c>
      <c r="C32" s="246"/>
      <c r="D32" s="247"/>
      <c r="E32" s="247"/>
      <c r="F32" s="247"/>
      <c r="G32" s="247"/>
      <c r="H32" s="247"/>
      <c r="I32" s="248"/>
      <c r="J32" s="127" t="s">
        <v>383</v>
      </c>
      <c r="L32" s="242"/>
      <c r="M32" s="242"/>
      <c r="N32" s="242"/>
      <c r="O32" s="242"/>
      <c r="P32" s="242"/>
    </row>
    <row r="33" spans="1:21" s="66" customFormat="1" ht="7.5" customHeight="1" thickBot="1" x14ac:dyDescent="0.2">
      <c r="A33" s="67"/>
      <c r="B33" s="109"/>
      <c r="C33" s="113"/>
      <c r="D33" s="113"/>
      <c r="E33" s="113"/>
      <c r="F33" s="113"/>
      <c r="G33" s="113"/>
      <c r="H33" s="113"/>
      <c r="I33" s="113"/>
      <c r="J33" s="127"/>
      <c r="K33" s="6"/>
      <c r="L33" s="242"/>
      <c r="M33" s="242"/>
      <c r="N33" s="242"/>
      <c r="O33" s="242"/>
      <c r="P33" s="242"/>
      <c r="Q33" s="6"/>
      <c r="R33" s="6"/>
      <c r="S33" s="6"/>
      <c r="T33" s="6"/>
      <c r="U33" s="6"/>
    </row>
    <row r="34" spans="1:21" ht="17.25" customHeight="1" thickBot="1" x14ac:dyDescent="0.2">
      <c r="A34" s="108"/>
      <c r="B34" s="226" t="s">
        <v>344</v>
      </c>
      <c r="C34" s="246"/>
      <c r="D34" s="247"/>
      <c r="E34" s="247"/>
      <c r="F34" s="247"/>
      <c r="G34" s="247"/>
      <c r="H34" s="247"/>
      <c r="I34" s="248"/>
      <c r="J34" s="127" t="s">
        <v>341</v>
      </c>
      <c r="L34" s="242"/>
      <c r="M34" s="242"/>
      <c r="N34" s="242"/>
      <c r="O34" s="242"/>
      <c r="P34" s="242"/>
    </row>
    <row r="35" spans="1:21" s="66" customFormat="1" ht="7.5" customHeight="1" thickBot="1" x14ac:dyDescent="0.2">
      <c r="A35" s="67"/>
      <c r="B35" s="109"/>
      <c r="C35" s="113"/>
      <c r="D35" s="113"/>
      <c r="E35" s="113"/>
      <c r="F35" s="113"/>
      <c r="G35" s="113"/>
      <c r="H35" s="113"/>
      <c r="I35" s="113"/>
      <c r="J35" s="127"/>
      <c r="K35" s="6"/>
      <c r="L35" s="242"/>
      <c r="M35" s="242"/>
      <c r="N35" s="242"/>
      <c r="O35" s="242"/>
      <c r="P35" s="242"/>
      <c r="Q35" s="6"/>
      <c r="R35" s="6"/>
      <c r="S35" s="6"/>
      <c r="T35" s="6"/>
      <c r="U35" s="6"/>
    </row>
    <row r="36" spans="1:21" ht="17.25" customHeight="1" thickBot="1" x14ac:dyDescent="0.2">
      <c r="A36" s="108"/>
      <c r="B36" s="226" t="s">
        <v>345</v>
      </c>
      <c r="C36" s="246"/>
      <c r="D36" s="247"/>
      <c r="E36" s="247"/>
      <c r="F36" s="247"/>
      <c r="G36" s="247"/>
      <c r="H36" s="247"/>
      <c r="I36" s="248"/>
      <c r="J36" s="127" t="s">
        <v>342</v>
      </c>
      <c r="L36" s="242"/>
      <c r="M36" s="242"/>
      <c r="N36" s="242"/>
      <c r="O36" s="242"/>
      <c r="P36" s="242"/>
    </row>
    <row r="37" spans="1:21" s="66" customFormat="1" ht="7.5" customHeight="1" thickBot="1" x14ac:dyDescent="0.2">
      <c r="A37" s="67"/>
      <c r="B37" s="109"/>
      <c r="C37" s="113"/>
      <c r="D37" s="113"/>
      <c r="E37" s="113"/>
      <c r="F37" s="113"/>
      <c r="G37" s="113"/>
      <c r="H37" s="113"/>
      <c r="I37" s="113"/>
      <c r="J37" s="127"/>
      <c r="K37" s="6"/>
      <c r="L37" s="242"/>
      <c r="M37" s="242"/>
      <c r="N37" s="242"/>
      <c r="O37" s="242"/>
      <c r="P37" s="242"/>
      <c r="Q37" s="6"/>
      <c r="R37" s="6"/>
      <c r="S37" s="6"/>
      <c r="T37" s="6"/>
      <c r="U37" s="6"/>
    </row>
    <row r="38" spans="1:21" ht="17.25" customHeight="1" thickBot="1" x14ac:dyDescent="0.2">
      <c r="A38" s="108"/>
      <c r="B38" s="226" t="s">
        <v>346</v>
      </c>
      <c r="C38" s="246"/>
      <c r="D38" s="247"/>
      <c r="E38" s="247"/>
      <c r="F38" s="247"/>
      <c r="G38" s="247"/>
      <c r="H38" s="247"/>
      <c r="I38" s="248"/>
      <c r="J38" s="127" t="s">
        <v>343</v>
      </c>
      <c r="L38" s="242"/>
      <c r="M38" s="242"/>
      <c r="N38" s="242"/>
      <c r="O38" s="242"/>
      <c r="P38" s="242"/>
    </row>
    <row r="39" spans="1:21" ht="7.5" customHeight="1" x14ac:dyDescent="0.15">
      <c r="A39" s="108"/>
      <c r="B39" s="226"/>
      <c r="C39" s="113"/>
      <c r="D39" s="113"/>
      <c r="E39" s="113"/>
      <c r="F39" s="113"/>
      <c r="G39" s="113"/>
      <c r="H39" s="113"/>
      <c r="I39" s="113"/>
      <c r="J39" s="128"/>
      <c r="L39" s="242"/>
      <c r="M39" s="242"/>
      <c r="N39" s="242"/>
      <c r="O39" s="242"/>
      <c r="P39" s="242"/>
    </row>
    <row r="40" spans="1:21" ht="17.25" customHeight="1" x14ac:dyDescent="0.15">
      <c r="A40" s="252" t="s">
        <v>358</v>
      </c>
      <c r="B40" s="253"/>
      <c r="C40" s="193"/>
      <c r="D40" s="193"/>
      <c r="E40" s="193"/>
      <c r="F40" s="193"/>
      <c r="G40" s="193"/>
      <c r="H40" s="193"/>
      <c r="I40" s="193"/>
      <c r="J40" s="185"/>
      <c r="L40" s="208"/>
      <c r="M40" s="208"/>
      <c r="N40" s="208"/>
      <c r="O40" s="208"/>
      <c r="P40" s="208"/>
    </row>
    <row r="41" spans="1:21" ht="7.5" customHeight="1" x14ac:dyDescent="0.15">
      <c r="A41" s="196"/>
      <c r="B41" s="38"/>
      <c r="C41" s="38"/>
      <c r="D41" s="38"/>
      <c r="E41" s="38"/>
      <c r="F41" s="38"/>
      <c r="G41" s="38"/>
      <c r="H41" s="38"/>
      <c r="I41" s="38"/>
      <c r="J41" s="181"/>
      <c r="L41" s="208"/>
      <c r="M41" s="208"/>
      <c r="N41" s="208"/>
      <c r="O41" s="208"/>
      <c r="P41" s="208"/>
    </row>
    <row r="42" spans="1:21" ht="17.25" customHeight="1" x14ac:dyDescent="0.15">
      <c r="A42" s="244" t="s">
        <v>157</v>
      </c>
      <c r="B42" s="245"/>
      <c r="C42" s="197"/>
      <c r="D42" s="197"/>
      <c r="E42" s="197"/>
      <c r="F42" s="197"/>
      <c r="G42" s="197"/>
      <c r="H42" s="197"/>
      <c r="I42" s="197"/>
      <c r="J42" s="198"/>
      <c r="L42" s="243" t="s">
        <v>351</v>
      </c>
      <c r="M42" s="243"/>
      <c r="N42" s="243"/>
      <c r="O42" s="243"/>
      <c r="P42" s="243"/>
    </row>
    <row r="43" spans="1:21" ht="7.5" customHeight="1" thickBot="1" x14ac:dyDescent="0.2">
      <c r="A43" s="196"/>
      <c r="B43" s="37"/>
      <c r="C43" s="37"/>
      <c r="D43" s="37"/>
      <c r="E43" s="37"/>
      <c r="F43" s="37"/>
      <c r="G43" s="37"/>
      <c r="H43" s="37"/>
      <c r="I43" s="37"/>
      <c r="J43" s="127"/>
      <c r="L43" s="243"/>
      <c r="M43" s="243"/>
      <c r="N43" s="243"/>
      <c r="O43" s="243"/>
      <c r="P43" s="243"/>
    </row>
    <row r="44" spans="1:21" ht="17.25" customHeight="1" thickBot="1" x14ac:dyDescent="0.2">
      <c r="A44" s="196"/>
      <c r="B44" s="199" t="s">
        <v>37</v>
      </c>
      <c r="C44" s="246"/>
      <c r="D44" s="247"/>
      <c r="E44" s="247"/>
      <c r="F44" s="247"/>
      <c r="G44" s="247"/>
      <c r="H44" s="247"/>
      <c r="I44" s="248"/>
      <c r="J44" s="200" t="s">
        <v>290</v>
      </c>
      <c r="L44" s="243"/>
      <c r="M44" s="243"/>
      <c r="N44" s="243"/>
      <c r="O44" s="243"/>
      <c r="P44" s="243"/>
    </row>
    <row r="45" spans="1:21" ht="7.5" customHeight="1" thickBot="1" x14ac:dyDescent="0.2">
      <c r="A45" s="196"/>
      <c r="B45" s="199"/>
      <c r="C45" s="201"/>
      <c r="D45" s="201"/>
      <c r="E45" s="201"/>
      <c r="F45" s="201"/>
      <c r="G45" s="201"/>
      <c r="H45" s="201"/>
      <c r="I45" s="201"/>
      <c r="J45" s="200"/>
      <c r="L45" s="243"/>
      <c r="M45" s="243"/>
      <c r="N45" s="243"/>
      <c r="O45" s="243"/>
      <c r="P45" s="243"/>
    </row>
    <row r="46" spans="1:21" ht="17.25" customHeight="1" thickBot="1" x14ac:dyDescent="0.2">
      <c r="A46" s="196"/>
      <c r="B46" s="199" t="s">
        <v>38</v>
      </c>
      <c r="C46" s="278" t="str">
        <f>IF($C$44=$J$44,$J$46,(IF($C$44=$J$50,$J$52,IF($C$44=$J$56,$J$58," "))))</f>
        <v xml:space="preserve"> </v>
      </c>
      <c r="D46" s="279"/>
      <c r="E46" s="279"/>
      <c r="F46" s="279"/>
      <c r="G46" s="279"/>
      <c r="H46" s="279"/>
      <c r="I46" s="280"/>
      <c r="J46" s="200" t="s">
        <v>312</v>
      </c>
      <c r="L46" s="243"/>
      <c r="M46" s="243"/>
      <c r="N46" s="243"/>
      <c r="O46" s="243"/>
      <c r="P46" s="243"/>
    </row>
    <row r="47" spans="1:21" ht="7.5" customHeight="1" x14ac:dyDescent="0.15">
      <c r="A47" s="196"/>
      <c r="B47" s="199"/>
      <c r="C47" s="201"/>
      <c r="D47" s="201"/>
      <c r="E47" s="201"/>
      <c r="F47" s="201"/>
      <c r="G47" s="201"/>
      <c r="H47" s="201"/>
      <c r="I47" s="201"/>
      <c r="J47" s="200"/>
      <c r="L47" s="243"/>
      <c r="M47" s="243"/>
      <c r="N47" s="243"/>
      <c r="O47" s="243"/>
      <c r="P47" s="243"/>
    </row>
    <row r="48" spans="1:21" ht="17.25" customHeight="1" x14ac:dyDescent="0.15">
      <c r="A48" s="244" t="s">
        <v>299</v>
      </c>
      <c r="B48" s="245"/>
      <c r="C48" s="197"/>
      <c r="D48" s="197"/>
      <c r="E48" s="197"/>
      <c r="F48" s="197"/>
      <c r="G48" s="197"/>
      <c r="H48" s="197"/>
      <c r="I48" s="197"/>
      <c r="J48" s="198"/>
      <c r="L48" s="243"/>
      <c r="M48" s="243"/>
      <c r="N48" s="243"/>
      <c r="O48" s="243"/>
      <c r="P48" s="243"/>
    </row>
    <row r="49" spans="1:18" ht="7.5" customHeight="1" thickBot="1" x14ac:dyDescent="0.2">
      <c r="A49" s="196"/>
      <c r="B49" s="199"/>
      <c r="C49" s="201"/>
      <c r="D49" s="201"/>
      <c r="E49" s="201"/>
      <c r="F49" s="201"/>
      <c r="G49" s="201"/>
      <c r="H49" s="201"/>
      <c r="I49" s="201"/>
      <c r="J49" s="200"/>
      <c r="L49" s="243"/>
      <c r="M49" s="243"/>
      <c r="N49" s="243"/>
      <c r="O49" s="243"/>
      <c r="P49" s="243"/>
    </row>
    <row r="50" spans="1:18" ht="17.25" customHeight="1" thickBot="1" x14ac:dyDescent="0.2">
      <c r="A50" s="196"/>
      <c r="B50" s="199" t="s">
        <v>37</v>
      </c>
      <c r="C50" s="246"/>
      <c r="D50" s="247"/>
      <c r="E50" s="247"/>
      <c r="F50" s="247"/>
      <c r="G50" s="247"/>
      <c r="H50" s="247"/>
      <c r="I50" s="248"/>
      <c r="J50" s="200" t="s">
        <v>289</v>
      </c>
      <c r="L50" s="243"/>
      <c r="M50" s="243"/>
      <c r="N50" s="243"/>
      <c r="O50" s="243"/>
      <c r="P50" s="243"/>
      <c r="Q50" s="195"/>
      <c r="R50" s="195"/>
    </row>
    <row r="51" spans="1:18" ht="7.5" customHeight="1" thickBot="1" x14ac:dyDescent="0.2">
      <c r="A51" s="196"/>
      <c r="B51" s="199"/>
      <c r="C51" s="201"/>
      <c r="D51" s="201"/>
      <c r="E51" s="201"/>
      <c r="F51" s="201"/>
      <c r="G51" s="201"/>
      <c r="H51" s="201"/>
      <c r="I51" s="201"/>
      <c r="J51" s="200"/>
      <c r="L51" s="243"/>
      <c r="M51" s="243"/>
      <c r="N51" s="243"/>
      <c r="O51" s="243"/>
      <c r="P51" s="243"/>
      <c r="Q51" s="195"/>
      <c r="R51" s="195"/>
    </row>
    <row r="52" spans="1:18" ht="17.25" customHeight="1" thickBot="1" x14ac:dyDescent="0.2">
      <c r="A52" s="196"/>
      <c r="B52" s="199" t="s">
        <v>38</v>
      </c>
      <c r="C52" s="278" t="str">
        <f>IF($C$50=$J$44,$J$46,(IF($C$50=$J$50,$J$52,IF($C$50=$J$56,$J$58," "))))</f>
        <v xml:space="preserve"> </v>
      </c>
      <c r="D52" s="279"/>
      <c r="E52" s="279"/>
      <c r="F52" s="279"/>
      <c r="G52" s="279"/>
      <c r="H52" s="279"/>
      <c r="I52" s="280"/>
      <c r="J52" s="200" t="s">
        <v>313</v>
      </c>
      <c r="L52" s="243"/>
      <c r="M52" s="243"/>
      <c r="N52" s="243"/>
      <c r="O52" s="243"/>
      <c r="P52" s="243"/>
      <c r="Q52" s="195"/>
      <c r="R52" s="195"/>
    </row>
    <row r="53" spans="1:18" ht="7.5" customHeight="1" x14ac:dyDescent="0.15">
      <c r="A53" s="196"/>
      <c r="B53" s="199"/>
      <c r="C53" s="201"/>
      <c r="D53" s="201"/>
      <c r="E53" s="201"/>
      <c r="F53" s="201"/>
      <c r="G53" s="201"/>
      <c r="H53" s="201"/>
      <c r="I53" s="201"/>
      <c r="J53" s="200"/>
      <c r="L53" s="243"/>
      <c r="M53" s="243"/>
      <c r="N53" s="243"/>
      <c r="O53" s="243"/>
      <c r="P53" s="243"/>
      <c r="Q53" s="195"/>
      <c r="R53" s="195"/>
    </row>
    <row r="54" spans="1:18" ht="17.25" customHeight="1" x14ac:dyDescent="0.15">
      <c r="A54" s="244" t="s">
        <v>300</v>
      </c>
      <c r="B54" s="245"/>
      <c r="C54" s="197"/>
      <c r="D54" s="197"/>
      <c r="E54" s="197"/>
      <c r="F54" s="197"/>
      <c r="G54" s="197"/>
      <c r="H54" s="197"/>
      <c r="I54" s="197"/>
      <c r="J54" s="198"/>
      <c r="L54" s="243"/>
      <c r="M54" s="243"/>
      <c r="N54" s="243"/>
      <c r="O54" s="243"/>
      <c r="P54" s="243"/>
      <c r="Q54" s="195"/>
      <c r="R54" s="195"/>
    </row>
    <row r="55" spans="1:18" ht="7.5" customHeight="1" thickBot="1" x14ac:dyDescent="0.2">
      <c r="A55" s="196"/>
      <c r="B55" s="199"/>
      <c r="C55" s="201"/>
      <c r="D55" s="201"/>
      <c r="E55" s="201"/>
      <c r="F55" s="201"/>
      <c r="G55" s="201"/>
      <c r="H55" s="201"/>
      <c r="I55" s="201"/>
      <c r="J55" s="200"/>
      <c r="L55" s="243"/>
      <c r="M55" s="243"/>
      <c r="N55" s="243"/>
      <c r="O55" s="243"/>
      <c r="P55" s="243"/>
      <c r="Q55" s="195"/>
      <c r="R55" s="195"/>
    </row>
    <row r="56" spans="1:18" ht="17.25" customHeight="1" thickBot="1" x14ac:dyDescent="0.2">
      <c r="A56" s="196"/>
      <c r="B56" s="199" t="s">
        <v>37</v>
      </c>
      <c r="C56" s="246"/>
      <c r="D56" s="247"/>
      <c r="E56" s="247"/>
      <c r="F56" s="247"/>
      <c r="G56" s="247"/>
      <c r="H56" s="247"/>
      <c r="I56" s="248"/>
      <c r="J56" s="200" t="s">
        <v>291</v>
      </c>
      <c r="L56" s="243"/>
      <c r="M56" s="243"/>
      <c r="N56" s="243"/>
      <c r="O56" s="243"/>
      <c r="P56" s="243"/>
      <c r="Q56" s="195"/>
      <c r="R56" s="195"/>
    </row>
    <row r="57" spans="1:18" ht="7.5" customHeight="1" thickBot="1" x14ac:dyDescent="0.2">
      <c r="A57" s="196"/>
      <c r="B57" s="199"/>
      <c r="C57" s="201"/>
      <c r="D57" s="201"/>
      <c r="E57" s="201"/>
      <c r="F57" s="201"/>
      <c r="G57" s="201"/>
      <c r="H57" s="201"/>
      <c r="I57" s="201"/>
      <c r="J57" s="200"/>
      <c r="L57" s="243"/>
      <c r="M57" s="243"/>
      <c r="N57" s="243"/>
      <c r="O57" s="243"/>
      <c r="P57" s="243"/>
      <c r="Q57" s="195"/>
      <c r="R57" s="195"/>
    </row>
    <row r="58" spans="1:18" ht="17.25" customHeight="1" thickBot="1" x14ac:dyDescent="0.2">
      <c r="A58" s="196"/>
      <c r="B58" s="199" t="s">
        <v>38</v>
      </c>
      <c r="C58" s="278" t="str">
        <f>IF($C$56=$J$44,$J$46,(IF($C$56=$J$50,$J$52,IF($C$56=$J$56,$J$58," "))))</f>
        <v xml:space="preserve"> </v>
      </c>
      <c r="D58" s="279"/>
      <c r="E58" s="279"/>
      <c r="F58" s="279"/>
      <c r="G58" s="279"/>
      <c r="H58" s="279"/>
      <c r="I58" s="280"/>
      <c r="J58" s="200" t="s">
        <v>314</v>
      </c>
      <c r="L58" s="243"/>
      <c r="M58" s="243"/>
      <c r="N58" s="243"/>
      <c r="O58" s="243"/>
      <c r="P58" s="243"/>
    </row>
    <row r="59" spans="1:18" ht="7.5" customHeight="1" x14ac:dyDescent="0.15">
      <c r="A59" s="196"/>
      <c r="B59" s="202"/>
      <c r="C59" s="201"/>
      <c r="D59" s="201"/>
      <c r="E59" s="201"/>
      <c r="F59" s="201"/>
      <c r="G59" s="201"/>
      <c r="H59" s="201"/>
      <c r="I59" s="201"/>
      <c r="J59" s="200"/>
      <c r="L59" s="243"/>
      <c r="M59" s="243"/>
      <c r="N59" s="243"/>
      <c r="O59" s="243"/>
      <c r="P59" s="243"/>
    </row>
    <row r="60" spans="1:18" ht="17.25" customHeight="1" x14ac:dyDescent="0.15">
      <c r="A60" s="252" t="s">
        <v>359</v>
      </c>
      <c r="B60" s="253"/>
      <c r="C60" s="172"/>
      <c r="D60" s="172"/>
      <c r="E60" s="172"/>
      <c r="F60" s="172"/>
      <c r="G60" s="172"/>
      <c r="H60" s="172"/>
      <c r="I60" s="172"/>
      <c r="J60" s="185"/>
      <c r="L60" s="208"/>
      <c r="M60" s="208"/>
      <c r="N60" s="208"/>
      <c r="O60" s="208"/>
      <c r="P60" s="208"/>
    </row>
    <row r="61" spans="1:18" ht="7.5" customHeight="1" thickBot="1" x14ac:dyDescent="0.2">
      <c r="A61" s="64"/>
      <c r="B61" s="38"/>
      <c r="C61" s="38"/>
      <c r="D61" s="38"/>
      <c r="E61" s="38"/>
      <c r="F61" s="38"/>
      <c r="G61" s="38"/>
      <c r="H61" s="38"/>
      <c r="I61" s="38"/>
      <c r="J61" s="181"/>
    </row>
    <row r="62" spans="1:18" ht="17.25" customHeight="1" thickBot="1" x14ac:dyDescent="0.2">
      <c r="A62" s="108" t="s">
        <v>156</v>
      </c>
      <c r="B62" s="173" t="s">
        <v>161</v>
      </c>
      <c r="C62" s="246"/>
      <c r="D62" s="247"/>
      <c r="E62" s="247"/>
      <c r="F62" s="247"/>
      <c r="G62" s="247"/>
      <c r="H62" s="247"/>
      <c r="I62" s="248"/>
      <c r="J62" s="187" t="s">
        <v>273</v>
      </c>
      <c r="M62" s="175"/>
      <c r="N62" s="175"/>
      <c r="O62" s="175"/>
      <c r="P62" s="175"/>
    </row>
    <row r="63" spans="1:18" ht="7.5" customHeight="1" thickBot="1" x14ac:dyDescent="0.2">
      <c r="A63" s="108"/>
      <c r="B63" s="173"/>
      <c r="C63" s="45"/>
      <c r="D63" s="45"/>
      <c r="E63" s="45"/>
      <c r="F63" s="45"/>
      <c r="G63" s="45"/>
      <c r="H63" s="45"/>
      <c r="I63" s="45"/>
      <c r="J63" s="128"/>
      <c r="L63" s="175"/>
      <c r="M63" s="175"/>
      <c r="N63" s="175"/>
      <c r="O63" s="175"/>
      <c r="P63" s="175"/>
    </row>
    <row r="64" spans="1:18" ht="17.25" customHeight="1" thickBot="1" x14ac:dyDescent="0.2">
      <c r="A64" s="110" t="s">
        <v>156</v>
      </c>
      <c r="B64" s="177" t="s">
        <v>162</v>
      </c>
      <c r="C64" s="270" t="s">
        <v>274</v>
      </c>
      <c r="D64" s="271"/>
      <c r="E64" s="271"/>
      <c r="F64" s="271"/>
      <c r="G64" s="271"/>
      <c r="H64" s="271"/>
      <c r="I64" s="272"/>
      <c r="J64" s="188"/>
      <c r="L64" s="259" t="s">
        <v>387</v>
      </c>
      <c r="M64" s="259"/>
      <c r="N64" s="259"/>
      <c r="O64" s="259"/>
      <c r="P64" s="259"/>
    </row>
    <row r="65" spans="1:21" ht="8.25" customHeight="1" thickBot="1" x14ac:dyDescent="0.2">
      <c r="A65" s="110"/>
      <c r="B65" s="177"/>
      <c r="C65" s="65"/>
      <c r="D65" s="65"/>
      <c r="E65" s="65"/>
      <c r="F65" s="65"/>
      <c r="G65" s="65"/>
      <c r="H65" s="65"/>
      <c r="I65" s="65"/>
      <c r="J65" s="189"/>
      <c r="L65" s="259"/>
      <c r="M65" s="259"/>
      <c r="N65" s="259"/>
      <c r="O65" s="259"/>
      <c r="P65" s="259"/>
    </row>
    <row r="66" spans="1:21" ht="17.25" customHeight="1" thickBot="1" x14ac:dyDescent="0.2">
      <c r="A66" s="110" t="s">
        <v>156</v>
      </c>
      <c r="B66" s="177" t="s">
        <v>163</v>
      </c>
      <c r="C66" s="134"/>
      <c r="D66" s="65"/>
      <c r="E66" s="65" t="s">
        <v>40</v>
      </c>
      <c r="F66" s="65"/>
      <c r="G66" s="65"/>
      <c r="H66" s="65"/>
      <c r="I66" s="65"/>
      <c r="J66" s="128" t="s">
        <v>137</v>
      </c>
      <c r="L66" s="259"/>
      <c r="M66" s="259"/>
      <c r="N66" s="259"/>
      <c r="O66" s="259"/>
      <c r="P66" s="259"/>
      <c r="Q66" s="220" t="s">
        <v>275</v>
      </c>
    </row>
    <row r="67" spans="1:21" ht="7.5" customHeight="1" thickBot="1" x14ac:dyDescent="0.2">
      <c r="A67" s="110"/>
      <c r="B67" s="177"/>
      <c r="C67" s="65"/>
      <c r="D67" s="65"/>
      <c r="E67" s="65"/>
      <c r="F67" s="65"/>
      <c r="G67" s="65"/>
      <c r="H67" s="65"/>
      <c r="I67" s="65"/>
      <c r="J67" s="189"/>
      <c r="L67" s="175"/>
      <c r="M67" s="175"/>
      <c r="N67" s="175"/>
      <c r="O67" s="175"/>
      <c r="P67" s="175"/>
    </row>
    <row r="68" spans="1:21" ht="17.25" customHeight="1" thickBot="1" x14ac:dyDescent="0.2">
      <c r="A68" s="108" t="s">
        <v>156</v>
      </c>
      <c r="B68" s="173" t="s">
        <v>276</v>
      </c>
      <c r="C68" s="246"/>
      <c r="D68" s="247"/>
      <c r="E68" s="247"/>
      <c r="F68" s="247"/>
      <c r="G68" s="247"/>
      <c r="H68" s="247"/>
      <c r="I68" s="248"/>
      <c r="J68" s="128" t="s">
        <v>338</v>
      </c>
      <c r="L68" s="6" t="s">
        <v>339</v>
      </c>
      <c r="M68" s="221"/>
      <c r="N68" s="221"/>
      <c r="O68" s="175"/>
      <c r="P68" s="175"/>
    </row>
    <row r="69" spans="1:21" ht="7.5" customHeight="1" thickBot="1" x14ac:dyDescent="0.2">
      <c r="A69" s="44"/>
      <c r="B69" s="54"/>
      <c r="C69" s="45"/>
      <c r="D69" s="45"/>
      <c r="E69" s="45"/>
      <c r="F69" s="45"/>
      <c r="G69" s="45"/>
      <c r="H69" s="45"/>
      <c r="I69" s="45"/>
      <c r="J69" s="128"/>
      <c r="L69" s="6"/>
      <c r="M69" s="6"/>
      <c r="N69" s="6"/>
    </row>
    <row r="70" spans="1:21" ht="17.25" customHeight="1" thickBot="1" x14ac:dyDescent="0.2">
      <c r="A70" s="108" t="s">
        <v>156</v>
      </c>
      <c r="B70" s="173" t="s">
        <v>277</v>
      </c>
      <c r="C70" s="246"/>
      <c r="D70" s="247"/>
      <c r="E70" s="247"/>
      <c r="F70" s="247"/>
      <c r="G70" s="247"/>
      <c r="H70" s="247"/>
      <c r="I70" s="248"/>
      <c r="J70" s="128" t="s">
        <v>278</v>
      </c>
      <c r="L70" s="6" t="s">
        <v>279</v>
      </c>
      <c r="M70" s="6"/>
      <c r="N70" s="6"/>
    </row>
    <row r="71" spans="1:21" ht="7.5" customHeight="1" x14ac:dyDescent="0.15">
      <c r="A71" s="43"/>
      <c r="B71" s="34"/>
      <c r="C71" s="36"/>
      <c r="D71" s="36"/>
      <c r="E71" s="36"/>
      <c r="F71" s="36"/>
      <c r="G71" s="36"/>
      <c r="H71" s="36"/>
      <c r="I71" s="36"/>
      <c r="J71" s="184"/>
      <c r="L71" s="6"/>
      <c r="M71" s="6"/>
      <c r="N71" s="6"/>
    </row>
    <row r="72" spans="1:21" ht="17.25" customHeight="1" x14ac:dyDescent="0.15">
      <c r="A72" s="252" t="s">
        <v>360</v>
      </c>
      <c r="B72" s="253"/>
      <c r="C72" s="172"/>
      <c r="D72" s="172"/>
      <c r="E72" s="172"/>
      <c r="F72" s="172"/>
      <c r="G72" s="172"/>
      <c r="H72" s="172"/>
      <c r="I72" s="172"/>
      <c r="J72" s="185"/>
      <c r="L72" s="6" t="s">
        <v>280</v>
      </c>
      <c r="M72" s="6"/>
      <c r="N72" s="6"/>
    </row>
    <row r="73" spans="1:21" s="66" customFormat="1" ht="7.5" customHeight="1" x14ac:dyDescent="0.15">
      <c r="A73" s="40"/>
      <c r="B73" s="38"/>
      <c r="C73" s="38"/>
      <c r="D73" s="38"/>
      <c r="E73" s="38"/>
      <c r="F73" s="38"/>
      <c r="G73" s="38"/>
      <c r="H73" s="38"/>
      <c r="I73" s="38"/>
      <c r="J73" s="181"/>
      <c r="L73" s="190"/>
      <c r="M73" s="190"/>
      <c r="N73" s="190"/>
      <c r="O73" s="190"/>
      <c r="P73" s="190"/>
    </row>
    <row r="74" spans="1:21" ht="17.25" customHeight="1" x14ac:dyDescent="0.15">
      <c r="A74" s="287" t="s">
        <v>378</v>
      </c>
      <c r="B74" s="288"/>
      <c r="C74" s="288"/>
      <c r="D74" s="288"/>
      <c r="E74" s="288"/>
      <c r="F74" s="288"/>
      <c r="G74" s="288"/>
      <c r="H74" s="288"/>
      <c r="I74" s="288"/>
      <c r="J74" s="289"/>
    </row>
    <row r="75" spans="1:21" ht="7.5" customHeight="1" thickBot="1" x14ac:dyDescent="0.2">
      <c r="A75" s="108"/>
      <c r="B75" s="173"/>
      <c r="C75" s="113"/>
      <c r="D75" s="113"/>
      <c r="E75" s="113"/>
      <c r="F75" s="113"/>
      <c r="G75" s="113"/>
      <c r="H75" s="113"/>
      <c r="I75" s="113"/>
      <c r="J75" s="128"/>
    </row>
    <row r="76" spans="1:21" ht="17.25" customHeight="1" thickBot="1" x14ac:dyDescent="0.2">
      <c r="A76" s="108"/>
      <c r="B76" s="173" t="s">
        <v>74</v>
      </c>
      <c r="C76" s="246"/>
      <c r="D76" s="247"/>
      <c r="E76" s="247"/>
      <c r="F76" s="247"/>
      <c r="G76" s="247"/>
      <c r="H76" s="247"/>
      <c r="I76" s="248"/>
      <c r="J76" s="127" t="s">
        <v>348</v>
      </c>
      <c r="L76" s="281" t="s">
        <v>382</v>
      </c>
      <c r="M76" s="281"/>
      <c r="N76" s="281"/>
      <c r="O76" s="281"/>
      <c r="P76" s="281"/>
      <c r="Q76" s="229"/>
      <c r="R76" s="229"/>
      <c r="S76" s="229"/>
      <c r="T76" s="229"/>
      <c r="U76" s="229"/>
    </row>
    <row r="77" spans="1:21" s="66" customFormat="1" ht="7.5" customHeight="1" thickBot="1" x14ac:dyDescent="0.2">
      <c r="A77" s="67"/>
      <c r="B77" s="109"/>
      <c r="C77" s="113"/>
      <c r="D77" s="113"/>
      <c r="E77" s="113"/>
      <c r="F77" s="113"/>
      <c r="G77" s="113"/>
      <c r="H77" s="113"/>
      <c r="I77" s="113"/>
      <c r="J77" s="127"/>
      <c r="L77" s="281"/>
      <c r="M77" s="281"/>
      <c r="N77" s="281"/>
      <c r="O77" s="281"/>
      <c r="P77" s="281"/>
      <c r="Q77" s="229"/>
      <c r="R77" s="229"/>
      <c r="S77" s="229"/>
      <c r="T77" s="229"/>
      <c r="U77" s="229"/>
    </row>
    <row r="78" spans="1:21" ht="17.25" customHeight="1" thickBot="1" x14ac:dyDescent="0.2">
      <c r="A78" s="108"/>
      <c r="B78" s="173" t="s">
        <v>73</v>
      </c>
      <c r="C78" s="246"/>
      <c r="D78" s="247"/>
      <c r="E78" s="247"/>
      <c r="F78" s="247"/>
      <c r="G78" s="247"/>
      <c r="H78" s="247"/>
      <c r="I78" s="248"/>
      <c r="J78" s="127" t="s">
        <v>349</v>
      </c>
      <c r="L78" s="281"/>
      <c r="M78" s="281"/>
      <c r="N78" s="281"/>
      <c r="O78" s="281"/>
      <c r="P78" s="281"/>
      <c r="Q78" s="229"/>
      <c r="R78" s="229"/>
      <c r="S78" s="229"/>
      <c r="T78" s="229"/>
      <c r="U78" s="229"/>
    </row>
    <row r="79" spans="1:21" ht="7.5" customHeight="1" thickBot="1" x14ac:dyDescent="0.2">
      <c r="A79" s="108"/>
      <c r="B79" s="173"/>
      <c r="C79" s="113"/>
      <c r="D79" s="113"/>
      <c r="E79" s="113"/>
      <c r="F79" s="113"/>
      <c r="G79" s="113"/>
      <c r="H79" s="113"/>
      <c r="I79" s="113"/>
      <c r="J79" s="128"/>
      <c r="L79" s="281"/>
      <c r="M79" s="281"/>
      <c r="N79" s="281"/>
      <c r="O79" s="281"/>
      <c r="P79" s="281"/>
      <c r="Q79" s="229"/>
      <c r="R79" s="229"/>
      <c r="S79" s="229"/>
      <c r="T79" s="229"/>
      <c r="U79" s="229"/>
    </row>
    <row r="80" spans="1:21" ht="17.25" customHeight="1" thickBot="1" x14ac:dyDescent="0.2">
      <c r="A80" s="108"/>
      <c r="B80" s="113" t="s">
        <v>75</v>
      </c>
      <c r="C80" s="282"/>
      <c r="D80" s="283"/>
      <c r="E80" s="113" t="s">
        <v>77</v>
      </c>
      <c r="F80" s="113"/>
      <c r="G80" s="113"/>
      <c r="H80" s="113"/>
      <c r="I80" s="113"/>
      <c r="J80" s="191" t="s">
        <v>347</v>
      </c>
      <c r="L80" s="281"/>
      <c r="M80" s="281"/>
      <c r="N80" s="281"/>
      <c r="O80" s="281"/>
      <c r="P80" s="281"/>
      <c r="Q80" s="229"/>
      <c r="R80" s="229"/>
      <c r="S80" s="229"/>
      <c r="T80" s="229"/>
      <c r="U80" s="229"/>
    </row>
    <row r="81" spans="1:21" ht="7.5" customHeight="1" thickBot="1" x14ac:dyDescent="0.2">
      <c r="A81" s="108"/>
      <c r="B81" s="113"/>
      <c r="C81" s="113"/>
      <c r="D81" s="113"/>
      <c r="E81" s="113"/>
      <c r="F81" s="113"/>
      <c r="G81" s="113"/>
      <c r="H81" s="113"/>
      <c r="I81" s="113"/>
      <c r="J81" s="128"/>
      <c r="L81" s="281"/>
      <c r="M81" s="281"/>
      <c r="N81" s="281"/>
      <c r="O81" s="281"/>
      <c r="P81" s="281"/>
      <c r="Q81" s="229"/>
      <c r="R81" s="229"/>
      <c r="S81" s="229"/>
      <c r="T81" s="229"/>
      <c r="U81" s="229"/>
    </row>
    <row r="82" spans="1:21" ht="17.25" customHeight="1" thickBot="1" x14ac:dyDescent="0.2">
      <c r="A82" s="108"/>
      <c r="B82" s="113" t="s">
        <v>76</v>
      </c>
      <c r="C82" s="284"/>
      <c r="D82" s="285"/>
      <c r="E82" s="113"/>
      <c r="F82" s="286" t="s">
        <v>78</v>
      </c>
      <c r="G82" s="286"/>
      <c r="H82" s="286"/>
      <c r="I82" s="135"/>
      <c r="J82" s="128" t="s">
        <v>138</v>
      </c>
      <c r="L82" s="281"/>
      <c r="M82" s="281"/>
      <c r="N82" s="281"/>
      <c r="O82" s="281"/>
      <c r="P82" s="281"/>
      <c r="Q82" s="229"/>
      <c r="R82" s="229"/>
      <c r="S82" s="229"/>
      <c r="T82" s="229"/>
      <c r="U82" s="229"/>
    </row>
    <row r="83" spans="1:21" ht="8.25" customHeight="1" x14ac:dyDescent="0.15">
      <c r="A83" s="108"/>
      <c r="B83" s="173"/>
      <c r="C83" s="113"/>
      <c r="D83" s="113"/>
      <c r="E83" s="113"/>
      <c r="F83" s="113"/>
      <c r="G83" s="113"/>
      <c r="H83" s="113"/>
      <c r="I83" s="113"/>
      <c r="J83" s="128"/>
      <c r="L83" s="186"/>
      <c r="M83" s="186"/>
      <c r="N83" s="186"/>
      <c r="O83" s="186"/>
      <c r="P83" s="186"/>
    </row>
    <row r="84" spans="1:21" ht="17.25" customHeight="1" x14ac:dyDescent="0.15">
      <c r="A84" s="287" t="s">
        <v>353</v>
      </c>
      <c r="B84" s="288"/>
      <c r="C84" s="288"/>
      <c r="D84" s="288"/>
      <c r="E84" s="288"/>
      <c r="F84" s="288"/>
      <c r="G84" s="288"/>
      <c r="H84" s="288"/>
      <c r="I84" s="288"/>
      <c r="J84" s="289"/>
    </row>
    <row r="85" spans="1:21" ht="7.5" customHeight="1" thickBot="1" x14ac:dyDescent="0.2">
      <c r="A85" s="108"/>
      <c r="B85" s="226"/>
      <c r="C85" s="113"/>
      <c r="D85" s="113"/>
      <c r="E85" s="113"/>
      <c r="F85" s="113"/>
      <c r="G85" s="113"/>
      <c r="H85" s="113"/>
      <c r="I85" s="113"/>
      <c r="J85" s="128"/>
      <c r="L85" s="243" t="s">
        <v>352</v>
      </c>
      <c r="M85" s="243"/>
      <c r="N85" s="243"/>
      <c r="O85" s="243"/>
      <c r="P85" s="243"/>
    </row>
    <row r="86" spans="1:21" ht="17.25" customHeight="1" thickBot="1" x14ac:dyDescent="0.2">
      <c r="A86" s="108"/>
      <c r="B86" s="226" t="s">
        <v>74</v>
      </c>
      <c r="C86" s="246"/>
      <c r="D86" s="247"/>
      <c r="E86" s="247"/>
      <c r="F86" s="247"/>
      <c r="G86" s="247"/>
      <c r="H86" s="247"/>
      <c r="I86" s="248"/>
      <c r="J86" s="127" t="s">
        <v>315</v>
      </c>
      <c r="L86" s="243"/>
      <c r="M86" s="243"/>
      <c r="N86" s="243"/>
      <c r="O86" s="243"/>
      <c r="P86" s="243"/>
      <c r="Q86" s="229"/>
      <c r="R86" s="229"/>
      <c r="S86" s="229"/>
      <c r="T86" s="229"/>
      <c r="U86" s="229"/>
    </row>
    <row r="87" spans="1:21" s="66" customFormat="1" ht="7.5" customHeight="1" thickBot="1" x14ac:dyDescent="0.2">
      <c r="A87" s="67"/>
      <c r="B87" s="109"/>
      <c r="C87" s="113"/>
      <c r="D87" s="113"/>
      <c r="E87" s="113"/>
      <c r="F87" s="113"/>
      <c r="G87" s="113"/>
      <c r="H87" s="113"/>
      <c r="I87" s="113"/>
      <c r="J87" s="127"/>
      <c r="L87" s="243"/>
      <c r="M87" s="243"/>
      <c r="N87" s="243"/>
      <c r="O87" s="243"/>
      <c r="P87" s="243"/>
      <c r="Q87" s="229"/>
      <c r="R87" s="229"/>
      <c r="S87" s="229"/>
      <c r="T87" s="229"/>
      <c r="U87" s="229"/>
    </row>
    <row r="88" spans="1:21" ht="17.25" customHeight="1" thickBot="1" x14ac:dyDescent="0.2">
      <c r="A88" s="108"/>
      <c r="B88" s="226" t="s">
        <v>73</v>
      </c>
      <c r="C88" s="246"/>
      <c r="D88" s="247"/>
      <c r="E88" s="247"/>
      <c r="F88" s="247"/>
      <c r="G88" s="247"/>
      <c r="H88" s="247"/>
      <c r="I88" s="248"/>
      <c r="J88" s="127" t="s">
        <v>281</v>
      </c>
      <c r="L88" s="243"/>
      <c r="M88" s="243"/>
      <c r="N88" s="243"/>
      <c r="O88" s="243"/>
      <c r="P88" s="243"/>
      <c r="Q88" s="229"/>
      <c r="R88" s="229"/>
      <c r="S88" s="229"/>
      <c r="T88" s="229"/>
      <c r="U88" s="229"/>
    </row>
    <row r="89" spans="1:21" ht="7.5" customHeight="1" thickBot="1" x14ac:dyDescent="0.2">
      <c r="A89" s="108"/>
      <c r="B89" s="226"/>
      <c r="C89" s="113"/>
      <c r="D89" s="113"/>
      <c r="E89" s="113"/>
      <c r="F89" s="113"/>
      <c r="G89" s="113"/>
      <c r="H89" s="113"/>
      <c r="I89" s="113"/>
      <c r="J89" s="128"/>
      <c r="L89" s="243"/>
      <c r="M89" s="243"/>
      <c r="N89" s="243"/>
      <c r="O89" s="243"/>
      <c r="P89" s="243"/>
      <c r="Q89" s="229"/>
      <c r="R89" s="229"/>
      <c r="S89" s="229"/>
      <c r="T89" s="229"/>
      <c r="U89" s="229"/>
    </row>
    <row r="90" spans="1:21" ht="17.25" customHeight="1" thickBot="1" x14ac:dyDescent="0.2">
      <c r="A90" s="108"/>
      <c r="B90" s="113" t="s">
        <v>75</v>
      </c>
      <c r="C90" s="282"/>
      <c r="D90" s="283"/>
      <c r="E90" s="113" t="s">
        <v>77</v>
      </c>
      <c r="F90" s="113"/>
      <c r="G90" s="113"/>
      <c r="H90" s="113"/>
      <c r="I90" s="113"/>
      <c r="J90" s="191" t="s">
        <v>175</v>
      </c>
      <c r="L90" s="243"/>
      <c r="M90" s="243"/>
      <c r="N90" s="243"/>
      <c r="O90" s="243"/>
      <c r="P90" s="243"/>
      <c r="Q90" s="229"/>
      <c r="R90" s="229"/>
      <c r="S90" s="229"/>
      <c r="T90" s="229"/>
      <c r="U90" s="229"/>
    </row>
    <row r="91" spans="1:21" ht="7.5" customHeight="1" thickBot="1" x14ac:dyDescent="0.2">
      <c r="A91" s="108"/>
      <c r="B91" s="113"/>
      <c r="C91" s="113"/>
      <c r="D91" s="113"/>
      <c r="E91" s="113"/>
      <c r="F91" s="113"/>
      <c r="G91" s="113"/>
      <c r="H91" s="113"/>
      <c r="I91" s="113"/>
      <c r="J91" s="128"/>
      <c r="L91" s="243"/>
      <c r="M91" s="243"/>
      <c r="N91" s="243"/>
      <c r="O91" s="243"/>
      <c r="P91" s="243"/>
      <c r="Q91" s="229"/>
      <c r="R91" s="229"/>
      <c r="S91" s="229"/>
      <c r="T91" s="229"/>
      <c r="U91" s="229"/>
    </row>
    <row r="92" spans="1:21" ht="17.25" customHeight="1" thickBot="1" x14ac:dyDescent="0.2">
      <c r="A92" s="108"/>
      <c r="B92" s="113" t="s">
        <v>76</v>
      </c>
      <c r="C92" s="284"/>
      <c r="D92" s="285"/>
      <c r="E92" s="113"/>
      <c r="F92" s="286" t="s">
        <v>78</v>
      </c>
      <c r="G92" s="286"/>
      <c r="H92" s="286"/>
      <c r="I92" s="135"/>
      <c r="J92" s="128" t="s">
        <v>138</v>
      </c>
      <c r="L92" s="243"/>
      <c r="M92" s="243"/>
      <c r="N92" s="243"/>
      <c r="O92" s="243"/>
      <c r="P92" s="243"/>
      <c r="Q92" s="229"/>
      <c r="R92" s="229"/>
      <c r="S92" s="229"/>
      <c r="T92" s="229"/>
      <c r="U92" s="229"/>
    </row>
    <row r="93" spans="1:21" ht="8.25" customHeight="1" x14ac:dyDescent="0.15">
      <c r="A93" s="108"/>
      <c r="B93" s="226"/>
      <c r="C93" s="113"/>
      <c r="D93" s="113"/>
      <c r="E93" s="113"/>
      <c r="F93" s="113"/>
      <c r="G93" s="113"/>
      <c r="H93" s="113"/>
      <c r="I93" s="113"/>
      <c r="J93" s="128"/>
      <c r="L93" s="243"/>
      <c r="M93" s="243"/>
      <c r="N93" s="243"/>
      <c r="O93" s="243"/>
      <c r="P93" s="243"/>
    </row>
    <row r="94" spans="1:21" ht="17.25" customHeight="1" x14ac:dyDescent="0.15">
      <c r="A94" s="287" t="s">
        <v>362</v>
      </c>
      <c r="B94" s="288"/>
      <c r="C94" s="288"/>
      <c r="D94" s="288"/>
      <c r="E94" s="288"/>
      <c r="F94" s="288"/>
      <c r="G94" s="288"/>
      <c r="H94" s="288"/>
      <c r="I94" s="288"/>
      <c r="J94" s="289"/>
      <c r="L94" s="225"/>
      <c r="M94" s="225"/>
      <c r="N94" s="225"/>
      <c r="O94" s="225"/>
      <c r="P94" s="225"/>
    </row>
    <row r="95" spans="1:21" ht="7.5" customHeight="1" thickBot="1" x14ac:dyDescent="0.2">
      <c r="A95" s="108"/>
      <c r="B95" s="226"/>
      <c r="J95" s="128"/>
      <c r="L95" s="225"/>
      <c r="M95" s="225"/>
      <c r="N95" s="225"/>
      <c r="O95" s="225"/>
      <c r="P95" s="225"/>
    </row>
    <row r="96" spans="1:21" ht="17.25" customHeight="1" thickBot="1" x14ac:dyDescent="0.2">
      <c r="A96" s="108"/>
      <c r="B96" s="226" t="s">
        <v>295</v>
      </c>
      <c r="C96" s="254"/>
      <c r="D96" s="255"/>
      <c r="E96" s="255"/>
      <c r="F96" s="255"/>
      <c r="G96" s="255"/>
      <c r="H96" s="255"/>
      <c r="I96" s="256"/>
      <c r="J96" s="128" t="s">
        <v>292</v>
      </c>
      <c r="L96" s="243" t="s">
        <v>316</v>
      </c>
      <c r="M96" s="243"/>
      <c r="N96" s="243"/>
      <c r="O96" s="243"/>
      <c r="P96" s="243"/>
    </row>
    <row r="97" spans="1:16" ht="7.5" customHeight="1" thickBot="1" x14ac:dyDescent="0.2">
      <c r="A97" s="44"/>
      <c r="B97" s="54"/>
      <c r="C97" s="45"/>
      <c r="D97" s="45"/>
      <c r="E97" s="45"/>
      <c r="F97" s="45"/>
      <c r="G97" s="45"/>
      <c r="H97" s="45"/>
      <c r="I97" s="45"/>
      <c r="J97" s="128"/>
      <c r="L97" s="243"/>
      <c r="M97" s="243"/>
      <c r="N97" s="243"/>
      <c r="O97" s="243"/>
      <c r="P97" s="243"/>
    </row>
    <row r="98" spans="1:16" ht="17.25" customHeight="1" thickBot="1" x14ac:dyDescent="0.2">
      <c r="A98" s="108"/>
      <c r="B98" s="226" t="s">
        <v>296</v>
      </c>
      <c r="C98" s="254"/>
      <c r="D98" s="255"/>
      <c r="E98" s="255"/>
      <c r="F98" s="255"/>
      <c r="G98" s="255"/>
      <c r="H98" s="255"/>
      <c r="I98" s="256"/>
      <c r="J98" s="128" t="s">
        <v>294</v>
      </c>
      <c r="L98" s="243"/>
      <c r="M98" s="243"/>
      <c r="N98" s="243"/>
      <c r="O98" s="243"/>
      <c r="P98" s="243"/>
    </row>
    <row r="99" spans="1:16" ht="7.5" customHeight="1" thickBot="1" x14ac:dyDescent="0.2">
      <c r="A99" s="44"/>
      <c r="B99" s="54"/>
      <c r="C99" s="45"/>
      <c r="D99" s="45"/>
      <c r="E99" s="45"/>
      <c r="F99" s="45"/>
      <c r="G99" s="45"/>
      <c r="H99" s="45"/>
      <c r="I99" s="45"/>
      <c r="J99" s="128"/>
      <c r="L99" s="243"/>
      <c r="M99" s="243"/>
      <c r="N99" s="243"/>
      <c r="O99" s="243"/>
      <c r="P99" s="243"/>
    </row>
    <row r="100" spans="1:16" ht="17.25" customHeight="1" thickBot="1" x14ac:dyDescent="0.2">
      <c r="A100" s="108"/>
      <c r="B100" s="113" t="s">
        <v>297</v>
      </c>
      <c r="C100" s="282"/>
      <c r="D100" s="283"/>
      <c r="E100" s="113" t="s">
        <v>77</v>
      </c>
      <c r="F100" s="113"/>
      <c r="G100" s="113"/>
      <c r="H100" s="113"/>
      <c r="I100" s="113"/>
      <c r="J100" s="191" t="s">
        <v>400</v>
      </c>
      <c r="L100" s="243"/>
      <c r="M100" s="243"/>
      <c r="N100" s="243"/>
      <c r="O100" s="243"/>
      <c r="P100" s="243"/>
    </row>
    <row r="101" spans="1:16" ht="7.5" customHeight="1" thickBot="1" x14ac:dyDescent="0.2">
      <c r="A101" s="108"/>
      <c r="B101" s="113"/>
      <c r="C101" s="113"/>
      <c r="D101" s="113"/>
      <c r="E101" s="113"/>
      <c r="F101" s="113"/>
      <c r="G101" s="113"/>
      <c r="H101" s="113"/>
      <c r="I101" s="113"/>
      <c r="J101" s="128"/>
      <c r="L101" s="243"/>
      <c r="M101" s="243"/>
      <c r="N101" s="243"/>
      <c r="O101" s="243"/>
      <c r="P101" s="243"/>
    </row>
    <row r="102" spans="1:16" ht="17.25" customHeight="1" thickBot="1" x14ac:dyDescent="0.2">
      <c r="A102" s="108"/>
      <c r="B102" s="113" t="s">
        <v>298</v>
      </c>
      <c r="C102" s="284"/>
      <c r="D102" s="285"/>
      <c r="E102" s="113"/>
      <c r="F102" s="286" t="s">
        <v>78</v>
      </c>
      <c r="G102" s="286"/>
      <c r="H102" s="308"/>
      <c r="I102" s="135"/>
      <c r="J102" s="128" t="s">
        <v>138</v>
      </c>
      <c r="L102" s="243"/>
      <c r="M102" s="243"/>
      <c r="N102" s="243"/>
      <c r="O102" s="243"/>
      <c r="P102" s="243"/>
    </row>
    <row r="103" spans="1:16" ht="8.25" customHeight="1" x14ac:dyDescent="0.15">
      <c r="A103" s="108"/>
      <c r="B103" s="226"/>
      <c r="C103" s="113"/>
      <c r="D103" s="113"/>
      <c r="E103" s="113"/>
      <c r="F103" s="113"/>
      <c r="G103" s="113"/>
      <c r="H103" s="113"/>
      <c r="I103" s="113"/>
      <c r="J103" s="128"/>
      <c r="L103" s="225"/>
      <c r="M103" s="225"/>
      <c r="N103" s="225"/>
      <c r="O103" s="225"/>
      <c r="P103" s="225"/>
    </row>
    <row r="104" spans="1:16" ht="17.25" customHeight="1" x14ac:dyDescent="0.15">
      <c r="A104" s="252" t="s">
        <v>363</v>
      </c>
      <c r="B104" s="253"/>
      <c r="C104" s="253"/>
      <c r="D104" s="253"/>
      <c r="E104" s="253"/>
      <c r="F104" s="253"/>
      <c r="G104" s="253"/>
      <c r="H104" s="253"/>
      <c r="I104" s="253"/>
      <c r="J104" s="264"/>
      <c r="L104" s="194"/>
      <c r="M104" s="194"/>
      <c r="N104" s="194"/>
      <c r="O104" s="194"/>
      <c r="P104" s="194"/>
    </row>
    <row r="105" spans="1:16" ht="7.5" customHeight="1" x14ac:dyDescent="0.15">
      <c r="A105" s="44"/>
      <c r="B105" s="54"/>
      <c r="C105" s="45"/>
      <c r="D105" s="45"/>
      <c r="E105" s="45"/>
      <c r="F105" s="45"/>
      <c r="G105" s="45"/>
      <c r="H105" s="45"/>
      <c r="I105" s="45"/>
      <c r="J105" s="128"/>
    </row>
    <row r="106" spans="1:16" ht="17.25" customHeight="1" x14ac:dyDescent="0.15">
      <c r="A106" s="268" t="s">
        <v>364</v>
      </c>
      <c r="B106" s="269"/>
      <c r="C106" s="129"/>
      <c r="D106" s="129"/>
      <c r="E106" s="129"/>
      <c r="F106" s="129"/>
      <c r="G106" s="129"/>
      <c r="H106" s="129"/>
      <c r="I106" s="129"/>
      <c r="J106" s="131"/>
      <c r="L106" s="243" t="s">
        <v>366</v>
      </c>
      <c r="M106" s="243"/>
      <c r="N106" s="243"/>
      <c r="O106" s="243"/>
      <c r="P106" s="243"/>
    </row>
    <row r="107" spans="1:16" ht="7.5" customHeight="1" thickBot="1" x14ac:dyDescent="0.2">
      <c r="A107" s="44"/>
      <c r="B107" s="54"/>
      <c r="C107" s="122"/>
      <c r="D107" s="122"/>
      <c r="E107" s="122"/>
      <c r="I107" s="119"/>
      <c r="J107" s="128"/>
      <c r="L107" s="243"/>
      <c r="M107" s="243"/>
      <c r="N107" s="243"/>
      <c r="O107" s="243"/>
      <c r="P107" s="243"/>
    </row>
    <row r="108" spans="1:16" ht="17.25" customHeight="1" thickBot="1" x14ac:dyDescent="0.2">
      <c r="A108" s="44"/>
      <c r="B108" s="122" t="s">
        <v>31</v>
      </c>
      <c r="C108" s="136"/>
      <c r="E108" s="122"/>
      <c r="F108" s="119" t="s">
        <v>129</v>
      </c>
      <c r="G108" s="257"/>
      <c r="H108" s="258"/>
      <c r="I108" s="6" t="s">
        <v>128</v>
      </c>
      <c r="J108" s="128" t="s">
        <v>139</v>
      </c>
      <c r="L108" s="243"/>
      <c r="M108" s="243"/>
      <c r="N108" s="243"/>
      <c r="O108" s="243"/>
      <c r="P108" s="243"/>
    </row>
    <row r="109" spans="1:16" ht="7.5" customHeight="1" thickBot="1" x14ac:dyDescent="0.2">
      <c r="A109" s="44"/>
      <c r="B109" s="54"/>
      <c r="C109" s="53"/>
      <c r="D109" s="53"/>
      <c r="E109" s="53"/>
      <c r="G109" s="53"/>
      <c r="I109" s="120"/>
      <c r="J109" s="128"/>
      <c r="L109" s="243"/>
      <c r="M109" s="243"/>
      <c r="N109" s="243"/>
      <c r="O109" s="243"/>
      <c r="P109" s="243"/>
    </row>
    <row r="110" spans="1:16" ht="17.25" customHeight="1" thickBot="1" x14ac:dyDescent="0.2">
      <c r="A110" s="44"/>
      <c r="B110" s="122" t="s">
        <v>26</v>
      </c>
      <c r="C110" s="136"/>
      <c r="E110" s="122"/>
      <c r="F110" s="119" t="s">
        <v>129</v>
      </c>
      <c r="G110" s="257"/>
      <c r="H110" s="258"/>
      <c r="I110" s="6" t="s">
        <v>164</v>
      </c>
      <c r="J110" s="128" t="s">
        <v>165</v>
      </c>
      <c r="L110" s="243"/>
      <c r="M110" s="243"/>
      <c r="N110" s="243"/>
      <c r="O110" s="243"/>
      <c r="P110" s="243"/>
    </row>
    <row r="111" spans="1:16" ht="7.5" customHeight="1" thickBot="1" x14ac:dyDescent="0.2">
      <c r="A111" s="44"/>
      <c r="B111" s="54"/>
      <c r="C111" s="53"/>
      <c r="D111" s="53"/>
      <c r="E111" s="53"/>
      <c r="G111" s="53"/>
      <c r="I111" s="120"/>
      <c r="J111" s="128"/>
      <c r="L111" s="243"/>
      <c r="M111" s="243"/>
      <c r="N111" s="243"/>
      <c r="O111" s="243"/>
      <c r="P111" s="243"/>
    </row>
    <row r="112" spans="1:16" ht="17.25" customHeight="1" thickBot="1" x14ac:dyDescent="0.2">
      <c r="A112" s="44"/>
      <c r="B112" s="122" t="s">
        <v>101</v>
      </c>
      <c r="C112" s="136"/>
      <c r="E112" s="122"/>
      <c r="F112" s="119" t="s">
        <v>129</v>
      </c>
      <c r="G112" s="257"/>
      <c r="H112" s="258"/>
      <c r="I112" s="6" t="s">
        <v>128</v>
      </c>
      <c r="J112" s="128" t="s">
        <v>141</v>
      </c>
      <c r="L112" s="243"/>
      <c r="M112" s="243"/>
      <c r="N112" s="243"/>
      <c r="O112" s="243"/>
      <c r="P112" s="243"/>
    </row>
    <row r="113" spans="1:16" ht="7.5" customHeight="1" thickBot="1" x14ac:dyDescent="0.2">
      <c r="A113" s="44"/>
      <c r="B113" s="54"/>
      <c r="C113" s="53"/>
      <c r="D113" s="53"/>
      <c r="E113" s="53"/>
      <c r="G113" s="53"/>
      <c r="H113" s="53"/>
      <c r="I113" s="53"/>
      <c r="J113" s="128"/>
      <c r="L113" s="243"/>
      <c r="M113" s="243"/>
      <c r="N113" s="243"/>
      <c r="O113" s="243"/>
      <c r="P113" s="243"/>
    </row>
    <row r="114" spans="1:16" ht="17.25" customHeight="1" thickBot="1" x14ac:dyDescent="0.2">
      <c r="A114" s="44"/>
      <c r="B114" s="122" t="s">
        <v>102</v>
      </c>
      <c r="C114" s="136"/>
      <c r="E114" s="122"/>
      <c r="F114" s="119" t="s">
        <v>129</v>
      </c>
      <c r="G114" s="257"/>
      <c r="H114" s="258"/>
      <c r="I114" s="6" t="s">
        <v>128</v>
      </c>
      <c r="J114" s="128" t="s">
        <v>141</v>
      </c>
      <c r="L114" s="243"/>
      <c r="M114" s="243"/>
      <c r="N114" s="243"/>
      <c r="O114" s="243"/>
      <c r="P114" s="243"/>
    </row>
    <row r="115" spans="1:16" ht="7.5" customHeight="1" thickBot="1" x14ac:dyDescent="0.2">
      <c r="A115" s="44"/>
      <c r="B115" s="54"/>
      <c r="C115" s="53"/>
      <c r="D115" s="53"/>
      <c r="E115" s="53"/>
      <c r="G115" s="53"/>
      <c r="H115" s="53"/>
      <c r="I115" s="53"/>
      <c r="J115" s="128"/>
      <c r="L115" s="243"/>
      <c r="M115" s="243"/>
      <c r="N115" s="243"/>
      <c r="O115" s="243"/>
      <c r="P115" s="243"/>
    </row>
    <row r="116" spans="1:16" ht="17.25" customHeight="1" thickBot="1" x14ac:dyDescent="0.2">
      <c r="A116" s="44"/>
      <c r="B116" s="122" t="s">
        <v>103</v>
      </c>
      <c r="C116" s="136"/>
      <c r="E116" s="122"/>
      <c r="F116" s="119" t="s">
        <v>129</v>
      </c>
      <c r="G116" s="257"/>
      <c r="H116" s="258"/>
      <c r="I116" s="6" t="s">
        <v>128</v>
      </c>
      <c r="J116" s="128" t="s">
        <v>142</v>
      </c>
      <c r="L116" s="243"/>
      <c r="M116" s="243"/>
      <c r="N116" s="243"/>
      <c r="O116" s="243"/>
      <c r="P116" s="243"/>
    </row>
    <row r="117" spans="1:16" ht="7.5" customHeight="1" thickBot="1" x14ac:dyDescent="0.2">
      <c r="A117" s="44"/>
      <c r="B117" s="54"/>
      <c r="C117" s="53"/>
      <c r="D117" s="53"/>
      <c r="E117" s="53"/>
      <c r="G117" s="53"/>
      <c r="H117" s="53"/>
      <c r="I117" s="53"/>
      <c r="J117" s="128"/>
      <c r="L117" s="243"/>
      <c r="M117" s="243"/>
      <c r="N117" s="243"/>
      <c r="O117" s="243"/>
      <c r="P117" s="243"/>
    </row>
    <row r="118" spans="1:16" ht="17.25" customHeight="1" thickBot="1" x14ac:dyDescent="0.2">
      <c r="A118" s="44"/>
      <c r="B118" s="122" t="s">
        <v>105</v>
      </c>
      <c r="C118" s="136"/>
      <c r="E118" s="122"/>
      <c r="F118" s="119" t="s">
        <v>129</v>
      </c>
      <c r="G118" s="257"/>
      <c r="H118" s="258"/>
      <c r="I118" s="6" t="s">
        <v>130</v>
      </c>
      <c r="J118" s="128" t="s">
        <v>143</v>
      </c>
      <c r="L118" s="243"/>
      <c r="M118" s="243"/>
      <c r="N118" s="243"/>
      <c r="O118" s="243"/>
      <c r="P118" s="243"/>
    </row>
    <row r="119" spans="1:16" ht="7.5" customHeight="1" thickBot="1" x14ac:dyDescent="0.2">
      <c r="A119" s="44"/>
      <c r="B119" s="54"/>
      <c r="C119" s="53"/>
      <c r="D119" s="53"/>
      <c r="E119" s="53"/>
      <c r="G119" s="53"/>
      <c r="H119" s="53"/>
      <c r="I119" s="53"/>
      <c r="J119" s="128"/>
      <c r="L119" s="243"/>
      <c r="M119" s="243"/>
      <c r="N119" s="243"/>
      <c r="O119" s="243"/>
      <c r="P119" s="243"/>
    </row>
    <row r="120" spans="1:16" ht="17.25" customHeight="1" thickBot="1" x14ac:dyDescent="0.2">
      <c r="A120" s="44"/>
      <c r="B120" s="122" t="s">
        <v>104</v>
      </c>
      <c r="C120" s="136"/>
      <c r="E120" s="122"/>
      <c r="F120" s="119" t="s">
        <v>129</v>
      </c>
      <c r="G120" s="257"/>
      <c r="H120" s="258"/>
      <c r="I120" s="6" t="s">
        <v>130</v>
      </c>
      <c r="J120" s="128" t="s">
        <v>144</v>
      </c>
      <c r="L120" s="243"/>
      <c r="M120" s="243"/>
      <c r="N120" s="243"/>
      <c r="O120" s="243"/>
      <c r="P120" s="243"/>
    </row>
    <row r="121" spans="1:16" ht="7.5" customHeight="1" thickBot="1" x14ac:dyDescent="0.2">
      <c r="A121" s="44"/>
      <c r="B121" s="54"/>
      <c r="C121" s="53"/>
      <c r="D121" s="53"/>
      <c r="E121" s="53"/>
      <c r="F121" s="53"/>
      <c r="G121" s="53"/>
      <c r="H121" s="53"/>
      <c r="I121" s="53"/>
      <c r="J121" s="128"/>
    </row>
    <row r="122" spans="1:16" ht="17.25" customHeight="1" x14ac:dyDescent="0.15">
      <c r="A122" s="44"/>
      <c r="B122" s="46" t="s">
        <v>106</v>
      </c>
      <c r="C122" s="300"/>
      <c r="D122" s="301"/>
      <c r="E122" s="301"/>
      <c r="F122" s="301"/>
      <c r="G122" s="301"/>
      <c r="H122" s="301"/>
      <c r="I122" s="302"/>
      <c r="J122" s="299" t="s">
        <v>282</v>
      </c>
    </row>
    <row r="123" spans="1:16" ht="17.25" customHeight="1" thickBot="1" x14ac:dyDescent="0.2">
      <c r="A123" s="44"/>
      <c r="B123" s="46"/>
      <c r="C123" s="303"/>
      <c r="D123" s="304"/>
      <c r="E123" s="304"/>
      <c r="F123" s="304"/>
      <c r="G123" s="304"/>
      <c r="H123" s="304"/>
      <c r="I123" s="305"/>
      <c r="J123" s="299"/>
    </row>
    <row r="124" spans="1:16" ht="7.5" customHeight="1" x14ac:dyDescent="0.15">
      <c r="A124" s="44"/>
      <c r="B124" s="54"/>
      <c r="C124" s="46"/>
      <c r="D124" s="46"/>
      <c r="E124" s="53"/>
      <c r="F124" s="53"/>
      <c r="G124" s="53"/>
      <c r="H124" s="53"/>
      <c r="I124" s="53"/>
      <c r="J124" s="128"/>
    </row>
    <row r="125" spans="1:16" ht="17.25" customHeight="1" x14ac:dyDescent="0.15">
      <c r="A125" s="268" t="s">
        <v>365</v>
      </c>
      <c r="B125" s="269"/>
      <c r="C125" s="174"/>
      <c r="D125" s="174"/>
      <c r="E125" s="130"/>
      <c r="F125" s="130"/>
      <c r="G125" s="130"/>
      <c r="H125" s="130"/>
      <c r="I125" s="130"/>
      <c r="J125" s="131"/>
    </row>
    <row r="126" spans="1:16" ht="7.5" customHeight="1" thickBot="1" x14ac:dyDescent="0.2">
      <c r="A126" s="44"/>
      <c r="B126" s="54"/>
      <c r="C126" s="46"/>
      <c r="D126" s="46"/>
      <c r="E126" s="53"/>
      <c r="F126" s="53"/>
      <c r="G126" s="53"/>
      <c r="H126" s="53"/>
      <c r="I126" s="53"/>
      <c r="J126" s="128"/>
    </row>
    <row r="127" spans="1:16" ht="17.25" customHeight="1" thickBot="1" x14ac:dyDescent="0.2">
      <c r="A127" s="44"/>
      <c r="B127" s="122" t="s">
        <v>108</v>
      </c>
      <c r="C127" s="136"/>
      <c r="D127" s="46"/>
      <c r="E127" s="53"/>
      <c r="F127" s="53"/>
      <c r="G127" s="53"/>
      <c r="H127" s="53"/>
      <c r="I127" s="53"/>
      <c r="J127" s="128" t="s">
        <v>145</v>
      </c>
    </row>
    <row r="128" spans="1:16" ht="7.5" customHeight="1" thickBot="1" x14ac:dyDescent="0.2">
      <c r="A128" s="44"/>
      <c r="B128" s="53"/>
      <c r="D128" s="46"/>
      <c r="E128" s="53"/>
      <c r="F128" s="53"/>
      <c r="G128" s="53"/>
      <c r="H128" s="53"/>
      <c r="I128" s="53"/>
      <c r="J128" s="128"/>
    </row>
    <row r="129" spans="1:10" ht="17.25" customHeight="1" thickBot="1" x14ac:dyDescent="0.2">
      <c r="A129" s="44"/>
      <c r="B129" s="122" t="s">
        <v>109</v>
      </c>
      <c r="C129" s="136"/>
      <c r="D129" s="46"/>
      <c r="E129" s="53"/>
      <c r="F129" s="53"/>
      <c r="G129" s="53"/>
      <c r="H129" s="53"/>
      <c r="I129" s="53"/>
      <c r="J129" s="128" t="s">
        <v>145</v>
      </c>
    </row>
    <row r="130" spans="1:10" ht="7.5" customHeight="1" thickBot="1" x14ac:dyDescent="0.2">
      <c r="A130" s="44"/>
      <c r="B130" s="53"/>
      <c r="D130" s="53"/>
      <c r="E130" s="53"/>
      <c r="G130" s="53"/>
      <c r="I130" s="120"/>
      <c r="J130" s="128"/>
    </row>
    <row r="131" spans="1:10" ht="17.25" customHeight="1" thickBot="1" x14ac:dyDescent="0.2">
      <c r="A131" s="44"/>
      <c r="B131" s="122" t="s">
        <v>110</v>
      </c>
      <c r="C131" s="136"/>
      <c r="E131" s="122"/>
      <c r="F131" s="119" t="s">
        <v>129</v>
      </c>
      <c r="G131" s="257"/>
      <c r="H131" s="258"/>
      <c r="I131" s="6" t="s">
        <v>132</v>
      </c>
      <c r="J131" s="128" t="s">
        <v>146</v>
      </c>
    </row>
    <row r="132" spans="1:10" ht="7.5" customHeight="1" thickBot="1" x14ac:dyDescent="0.2">
      <c r="A132" s="44"/>
      <c r="B132" s="53"/>
      <c r="D132" s="53"/>
      <c r="E132" s="53"/>
      <c r="F132" s="53"/>
      <c r="G132" s="53"/>
      <c r="H132" s="53"/>
      <c r="I132" s="53"/>
      <c r="J132" s="128"/>
    </row>
    <row r="133" spans="1:10" ht="17.25" customHeight="1" thickBot="1" x14ac:dyDescent="0.2">
      <c r="A133" s="44"/>
      <c r="B133" s="122" t="s">
        <v>103</v>
      </c>
      <c r="C133" s="136"/>
      <c r="E133" s="122"/>
      <c r="F133" s="119" t="s">
        <v>129</v>
      </c>
      <c r="G133" s="257"/>
      <c r="H133" s="258"/>
      <c r="I133" s="6" t="s">
        <v>128</v>
      </c>
      <c r="J133" s="128" t="s">
        <v>142</v>
      </c>
    </row>
    <row r="134" spans="1:10" ht="7.5" customHeight="1" thickBot="1" x14ac:dyDescent="0.2">
      <c r="A134" s="44"/>
      <c r="B134" s="53"/>
      <c r="D134" s="53"/>
      <c r="E134" s="53"/>
      <c r="F134" s="53"/>
      <c r="G134" s="53"/>
      <c r="H134" s="53"/>
      <c r="I134" s="53"/>
      <c r="J134" s="128"/>
    </row>
    <row r="135" spans="1:10" ht="17.25" customHeight="1" thickBot="1" x14ac:dyDescent="0.2">
      <c r="A135" s="44"/>
      <c r="B135" s="122" t="s">
        <v>105</v>
      </c>
      <c r="C135" s="136"/>
      <c r="E135" s="122"/>
      <c r="F135" s="119" t="s">
        <v>129</v>
      </c>
      <c r="G135" s="257"/>
      <c r="H135" s="258"/>
      <c r="I135" s="6" t="s">
        <v>130</v>
      </c>
      <c r="J135" s="128" t="s">
        <v>143</v>
      </c>
    </row>
    <row r="136" spans="1:10" ht="7.5" customHeight="1" thickBot="1" x14ac:dyDescent="0.2">
      <c r="A136" s="44"/>
      <c r="B136" s="53"/>
      <c r="D136" s="53"/>
      <c r="E136" s="53"/>
      <c r="F136" s="53"/>
      <c r="G136" s="53"/>
      <c r="H136" s="53"/>
      <c r="I136" s="53"/>
      <c r="J136" s="128"/>
    </row>
    <row r="137" spans="1:10" ht="17.25" customHeight="1" thickBot="1" x14ac:dyDescent="0.2">
      <c r="A137" s="44"/>
      <c r="B137" s="122" t="s">
        <v>112</v>
      </c>
      <c r="C137" s="136"/>
      <c r="E137" s="122"/>
      <c r="F137" s="119" t="s">
        <v>129</v>
      </c>
      <c r="G137" s="257"/>
      <c r="H137" s="258"/>
      <c r="I137" s="6" t="s">
        <v>128</v>
      </c>
      <c r="J137" s="128" t="s">
        <v>140</v>
      </c>
    </row>
    <row r="138" spans="1:10" ht="7.5" customHeight="1" thickBot="1" x14ac:dyDescent="0.2">
      <c r="A138" s="44"/>
      <c r="B138" s="53"/>
      <c r="D138" s="53"/>
      <c r="E138" s="53"/>
      <c r="F138" s="53"/>
      <c r="G138" s="53"/>
      <c r="H138" s="53"/>
      <c r="I138" s="53"/>
      <c r="J138" s="128"/>
    </row>
    <row r="139" spans="1:10" ht="17.25" customHeight="1" thickBot="1" x14ac:dyDescent="0.2">
      <c r="A139" s="44"/>
      <c r="B139" s="122" t="s">
        <v>111</v>
      </c>
      <c r="C139" s="136"/>
      <c r="E139" s="122"/>
      <c r="F139" s="119" t="s">
        <v>129</v>
      </c>
      <c r="G139" s="257"/>
      <c r="H139" s="258"/>
      <c r="I139" s="6" t="s">
        <v>128</v>
      </c>
      <c r="J139" s="128" t="s">
        <v>142</v>
      </c>
    </row>
    <row r="140" spans="1:10" ht="7.5" customHeight="1" thickBot="1" x14ac:dyDescent="0.2">
      <c r="A140" s="44"/>
      <c r="B140" s="53"/>
      <c r="D140" s="53"/>
      <c r="E140" s="53"/>
      <c r="F140" s="53"/>
      <c r="G140" s="53"/>
      <c r="H140" s="53"/>
      <c r="I140" s="53"/>
      <c r="J140" s="128"/>
    </row>
    <row r="141" spans="1:10" ht="17.25" customHeight="1" thickBot="1" x14ac:dyDescent="0.2">
      <c r="A141" s="44"/>
      <c r="B141" s="122" t="s">
        <v>104</v>
      </c>
      <c r="C141" s="136"/>
      <c r="E141" s="122"/>
      <c r="F141" s="119" t="s">
        <v>129</v>
      </c>
      <c r="G141" s="257"/>
      <c r="H141" s="258"/>
      <c r="I141" s="6" t="s">
        <v>130</v>
      </c>
      <c r="J141" s="128" t="s">
        <v>144</v>
      </c>
    </row>
    <row r="142" spans="1:10" ht="7.5" customHeight="1" thickBot="1" x14ac:dyDescent="0.2">
      <c r="A142" s="44"/>
      <c r="B142" s="53"/>
      <c r="D142" s="53"/>
      <c r="E142" s="53"/>
      <c r="F142" s="53"/>
      <c r="G142" s="53"/>
      <c r="H142" s="53"/>
      <c r="I142" s="53"/>
      <c r="J142" s="128"/>
    </row>
    <row r="143" spans="1:10" ht="17.25" customHeight="1" thickBot="1" x14ac:dyDescent="0.2">
      <c r="A143" s="44"/>
      <c r="B143" s="122" t="s">
        <v>113</v>
      </c>
      <c r="C143" s="136"/>
      <c r="E143" s="122"/>
      <c r="F143" s="119" t="s">
        <v>129</v>
      </c>
      <c r="G143" s="257"/>
      <c r="H143" s="258"/>
      <c r="I143" s="6" t="s">
        <v>131</v>
      </c>
      <c r="J143" s="128" t="s">
        <v>147</v>
      </c>
    </row>
    <row r="144" spans="1:10" ht="7.5" customHeight="1" thickBot="1" x14ac:dyDescent="0.2">
      <c r="A144" s="44"/>
      <c r="B144" s="53"/>
      <c r="D144" s="53"/>
      <c r="E144" s="53"/>
      <c r="F144" s="53"/>
      <c r="G144" s="53"/>
      <c r="H144" s="53"/>
      <c r="I144" s="53"/>
      <c r="J144" s="128"/>
    </row>
    <row r="145" spans="1:10" ht="17.25" customHeight="1" thickBot="1" x14ac:dyDescent="0.2">
      <c r="A145" s="44"/>
      <c r="B145" s="122" t="s">
        <v>114</v>
      </c>
      <c r="C145" s="136"/>
      <c r="E145" s="122"/>
      <c r="F145" s="119" t="s">
        <v>129</v>
      </c>
      <c r="G145" s="257"/>
      <c r="H145" s="258"/>
      <c r="I145" s="6" t="s">
        <v>130</v>
      </c>
      <c r="J145" s="128" t="s">
        <v>148</v>
      </c>
    </row>
    <row r="146" spans="1:10" ht="7.5" customHeight="1" thickBot="1" x14ac:dyDescent="0.2">
      <c r="A146" s="44"/>
      <c r="B146" s="53"/>
      <c r="D146" s="53"/>
      <c r="E146" s="53"/>
      <c r="F146" s="53"/>
      <c r="G146" s="53"/>
      <c r="H146" s="53"/>
      <c r="I146" s="53"/>
      <c r="J146" s="128"/>
    </row>
    <row r="147" spans="1:10" ht="17.25" customHeight="1" x14ac:dyDescent="0.15">
      <c r="A147" s="44"/>
      <c r="B147" s="46" t="s">
        <v>106</v>
      </c>
      <c r="C147" s="300"/>
      <c r="D147" s="301"/>
      <c r="E147" s="301"/>
      <c r="F147" s="301"/>
      <c r="G147" s="301"/>
      <c r="H147" s="301"/>
      <c r="I147" s="302"/>
      <c r="J147" s="306" t="s">
        <v>283</v>
      </c>
    </row>
    <row r="148" spans="1:10" ht="17.25" customHeight="1" thickBot="1" x14ac:dyDescent="0.2">
      <c r="A148" s="44"/>
      <c r="B148" s="46"/>
      <c r="C148" s="303"/>
      <c r="D148" s="304"/>
      <c r="E148" s="304"/>
      <c r="F148" s="304"/>
      <c r="G148" s="304"/>
      <c r="H148" s="304"/>
      <c r="I148" s="305"/>
      <c r="J148" s="306"/>
    </row>
    <row r="149" spans="1:10" ht="7.5" customHeight="1" x14ac:dyDescent="0.15">
      <c r="A149" s="44"/>
      <c r="B149" s="54"/>
      <c r="C149" s="46"/>
      <c r="D149" s="46"/>
      <c r="E149" s="53"/>
      <c r="F149" s="53"/>
      <c r="G149" s="53"/>
      <c r="H149" s="53"/>
      <c r="I149" s="53"/>
      <c r="J149" s="128"/>
    </row>
    <row r="150" spans="1:10" ht="17.25" customHeight="1" x14ac:dyDescent="0.15">
      <c r="A150" s="268" t="s">
        <v>367</v>
      </c>
      <c r="B150" s="269"/>
      <c r="C150" s="129"/>
      <c r="D150" s="129"/>
      <c r="E150" s="129"/>
      <c r="F150" s="129"/>
      <c r="G150" s="129"/>
      <c r="H150" s="129"/>
      <c r="I150" s="129"/>
      <c r="J150" s="131"/>
    </row>
    <row r="151" spans="1:10" ht="7.5" customHeight="1" thickBot="1" x14ac:dyDescent="0.2">
      <c r="A151" s="44"/>
      <c r="B151" s="54"/>
      <c r="C151" s="122"/>
      <c r="D151" s="122"/>
      <c r="E151" s="122"/>
      <c r="I151" s="119"/>
      <c r="J151" s="128"/>
    </row>
    <row r="152" spans="1:10" ht="17.25" customHeight="1" thickBot="1" x14ac:dyDescent="0.2">
      <c r="A152" s="44"/>
      <c r="B152" s="122" t="s">
        <v>115</v>
      </c>
      <c r="C152" s="136"/>
      <c r="E152" s="122"/>
      <c r="F152" s="119" t="s">
        <v>129</v>
      </c>
      <c r="G152" s="257"/>
      <c r="H152" s="258"/>
      <c r="I152" s="6" t="s">
        <v>133</v>
      </c>
      <c r="J152" s="128" t="s">
        <v>149</v>
      </c>
    </row>
    <row r="153" spans="1:10" ht="7.5" customHeight="1" thickBot="1" x14ac:dyDescent="0.2">
      <c r="A153" s="44"/>
      <c r="B153" s="53"/>
      <c r="D153" s="53"/>
      <c r="E153" s="53"/>
      <c r="G153" s="53"/>
      <c r="I153" s="120"/>
      <c r="J153" s="128"/>
    </row>
    <row r="154" spans="1:10" ht="17.25" customHeight="1" thickBot="1" x14ac:dyDescent="0.2">
      <c r="A154" s="44"/>
      <c r="B154" s="122" t="s">
        <v>116</v>
      </c>
      <c r="C154" s="136"/>
      <c r="E154" s="122"/>
      <c r="F154" s="119" t="s">
        <v>129</v>
      </c>
      <c r="G154" s="257"/>
      <c r="H154" s="258"/>
      <c r="I154" s="6" t="s">
        <v>133</v>
      </c>
      <c r="J154" s="128" t="s">
        <v>149</v>
      </c>
    </row>
    <row r="155" spans="1:10" ht="7.5" customHeight="1" thickBot="1" x14ac:dyDescent="0.2">
      <c r="A155" s="44"/>
      <c r="B155" s="53"/>
      <c r="D155" s="53"/>
      <c r="E155" s="53"/>
      <c r="G155" s="53"/>
      <c r="I155" s="120"/>
      <c r="J155" s="128"/>
    </row>
    <row r="156" spans="1:10" ht="17.25" customHeight="1" thickBot="1" x14ac:dyDescent="0.2">
      <c r="A156" s="44"/>
      <c r="B156" s="122" t="s">
        <v>117</v>
      </c>
      <c r="C156" s="136"/>
      <c r="E156" s="122"/>
      <c r="F156" s="119" t="s">
        <v>129</v>
      </c>
      <c r="G156" s="257"/>
      <c r="H156" s="258"/>
      <c r="I156" s="6" t="s">
        <v>134</v>
      </c>
      <c r="J156" s="128" t="s">
        <v>150</v>
      </c>
    </row>
    <row r="157" spans="1:10" ht="7.5" customHeight="1" thickBot="1" x14ac:dyDescent="0.2">
      <c r="A157" s="44"/>
      <c r="B157" s="53"/>
      <c r="D157" s="53"/>
      <c r="E157" s="53"/>
      <c r="F157" s="53"/>
      <c r="G157" s="53"/>
      <c r="H157" s="53"/>
      <c r="I157" s="53"/>
      <c r="J157" s="128"/>
    </row>
    <row r="158" spans="1:10" ht="17.25" customHeight="1" thickBot="1" x14ac:dyDescent="0.2">
      <c r="A158" s="44"/>
      <c r="B158" s="122" t="s">
        <v>118</v>
      </c>
      <c r="C158" s="136"/>
      <c r="E158" s="122"/>
      <c r="F158" s="119" t="s">
        <v>129</v>
      </c>
      <c r="G158" s="257"/>
      <c r="H158" s="258"/>
      <c r="I158" s="6" t="s">
        <v>135</v>
      </c>
      <c r="J158" s="128" t="s">
        <v>150</v>
      </c>
    </row>
    <row r="159" spans="1:10" ht="7.5" customHeight="1" thickBot="1" x14ac:dyDescent="0.2">
      <c r="A159" s="44"/>
      <c r="B159" s="53"/>
      <c r="D159" s="53"/>
      <c r="E159" s="53"/>
      <c r="F159" s="53"/>
      <c r="G159" s="53"/>
      <c r="H159" s="53"/>
      <c r="I159" s="53"/>
      <c r="J159" s="128"/>
    </row>
    <row r="160" spans="1:10" ht="17.25" customHeight="1" x14ac:dyDescent="0.15">
      <c r="A160" s="44"/>
      <c r="B160" s="46" t="s">
        <v>106</v>
      </c>
      <c r="C160" s="300"/>
      <c r="D160" s="301"/>
      <c r="E160" s="301"/>
      <c r="F160" s="301"/>
      <c r="G160" s="301"/>
      <c r="H160" s="301"/>
      <c r="I160" s="302"/>
      <c r="J160" s="306" t="s">
        <v>283</v>
      </c>
    </row>
    <row r="161" spans="1:10" ht="17.25" customHeight="1" thickBot="1" x14ac:dyDescent="0.2">
      <c r="A161" s="44"/>
      <c r="B161" s="46"/>
      <c r="C161" s="303"/>
      <c r="D161" s="304"/>
      <c r="E161" s="304"/>
      <c r="F161" s="304"/>
      <c r="G161" s="304"/>
      <c r="H161" s="304"/>
      <c r="I161" s="305"/>
      <c r="J161" s="306"/>
    </row>
    <row r="162" spans="1:10" ht="7.5" customHeight="1" x14ac:dyDescent="0.15">
      <c r="A162" s="44"/>
      <c r="B162" s="54"/>
      <c r="C162" s="46"/>
      <c r="D162" s="46"/>
      <c r="E162" s="53"/>
      <c r="F162" s="53"/>
      <c r="G162" s="53"/>
      <c r="H162" s="53"/>
      <c r="I162" s="53"/>
      <c r="J162" s="128"/>
    </row>
    <row r="163" spans="1:10" ht="17.25" customHeight="1" x14ac:dyDescent="0.15">
      <c r="A163" s="268" t="s">
        <v>368</v>
      </c>
      <c r="B163" s="269"/>
      <c r="C163" s="129"/>
      <c r="D163" s="129"/>
      <c r="E163" s="129"/>
      <c r="F163" s="129"/>
      <c r="G163" s="129"/>
      <c r="H163" s="129"/>
      <c r="I163" s="129"/>
      <c r="J163" s="131"/>
    </row>
    <row r="164" spans="1:10" ht="7.5" customHeight="1" thickBot="1" x14ac:dyDescent="0.2">
      <c r="A164" s="44"/>
      <c r="B164" s="54"/>
      <c r="C164" s="122"/>
      <c r="D164" s="122"/>
      <c r="E164" s="122"/>
      <c r="I164" s="119"/>
      <c r="J164" s="128"/>
    </row>
    <row r="165" spans="1:10" ht="17.25" customHeight="1" thickBot="1" x14ac:dyDescent="0.2">
      <c r="A165" s="44"/>
      <c r="B165" s="122" t="s">
        <v>119</v>
      </c>
      <c r="C165" s="136"/>
      <c r="E165" s="122"/>
      <c r="F165" s="119" t="s">
        <v>129</v>
      </c>
      <c r="G165" s="257"/>
      <c r="H165" s="258"/>
      <c r="I165" s="6" t="s">
        <v>132</v>
      </c>
      <c r="J165" s="128" t="s">
        <v>151</v>
      </c>
    </row>
    <row r="166" spans="1:10" ht="7.5" customHeight="1" thickBot="1" x14ac:dyDescent="0.2">
      <c r="A166" s="44"/>
      <c r="B166" s="53"/>
      <c r="D166" s="53"/>
      <c r="E166" s="53"/>
      <c r="G166" s="53"/>
      <c r="I166" s="120"/>
      <c r="J166" s="128"/>
    </row>
    <row r="167" spans="1:10" ht="17.25" customHeight="1" thickBot="1" x14ac:dyDescent="0.2">
      <c r="A167" s="44"/>
      <c r="B167" s="122" t="s">
        <v>120</v>
      </c>
      <c r="C167" s="136"/>
      <c r="E167" s="122"/>
      <c r="F167" s="119" t="s">
        <v>129</v>
      </c>
      <c r="G167" s="257"/>
      <c r="H167" s="258"/>
      <c r="I167" s="6" t="s">
        <v>132</v>
      </c>
      <c r="J167" s="128" t="s">
        <v>151</v>
      </c>
    </row>
    <row r="168" spans="1:10" ht="7.5" customHeight="1" thickBot="1" x14ac:dyDescent="0.2">
      <c r="A168" s="44"/>
      <c r="B168" s="53"/>
      <c r="D168" s="53"/>
      <c r="E168" s="53"/>
      <c r="G168" s="53"/>
      <c r="I168" s="120"/>
      <c r="J168" s="128"/>
    </row>
    <row r="169" spans="1:10" ht="17.25" customHeight="1" thickBot="1" x14ac:dyDescent="0.2">
      <c r="A169" s="44"/>
      <c r="B169" s="122" t="s">
        <v>121</v>
      </c>
      <c r="C169" s="136"/>
      <c r="E169" s="122"/>
      <c r="F169" s="119" t="s">
        <v>129</v>
      </c>
      <c r="G169" s="257"/>
      <c r="H169" s="258"/>
      <c r="I169" s="6" t="s">
        <v>130</v>
      </c>
      <c r="J169" s="128" t="s">
        <v>152</v>
      </c>
    </row>
    <row r="170" spans="1:10" ht="7.5" customHeight="1" thickBot="1" x14ac:dyDescent="0.2">
      <c r="A170" s="44"/>
      <c r="B170" s="53"/>
      <c r="D170" s="53"/>
      <c r="E170" s="53"/>
      <c r="F170" s="53"/>
      <c r="G170" s="53"/>
      <c r="H170" s="53"/>
      <c r="I170" s="53"/>
      <c r="J170" s="128"/>
    </row>
    <row r="171" spans="1:10" ht="17.25" customHeight="1" thickBot="1" x14ac:dyDescent="0.2">
      <c r="A171" s="44"/>
      <c r="B171" s="122" t="s">
        <v>122</v>
      </c>
      <c r="C171" s="136"/>
      <c r="E171" s="122"/>
      <c r="F171" s="119" t="s">
        <v>129</v>
      </c>
      <c r="G171" s="257"/>
      <c r="H171" s="258"/>
      <c r="I171" s="6" t="s">
        <v>130</v>
      </c>
      <c r="J171" s="128" t="s">
        <v>143</v>
      </c>
    </row>
    <row r="172" spans="1:10" ht="7.5" customHeight="1" thickBot="1" x14ac:dyDescent="0.2">
      <c r="A172" s="44"/>
      <c r="B172" s="53"/>
      <c r="D172" s="53"/>
      <c r="E172" s="53"/>
      <c r="F172" s="53"/>
      <c r="G172" s="53"/>
      <c r="H172" s="53"/>
      <c r="I172" s="53"/>
      <c r="J172" s="128"/>
    </row>
    <row r="173" spans="1:10" ht="17.25" customHeight="1" thickBot="1" x14ac:dyDescent="0.2">
      <c r="A173" s="44"/>
      <c r="B173" s="46" t="s">
        <v>106</v>
      </c>
      <c r="C173" s="296"/>
      <c r="D173" s="297"/>
      <c r="E173" s="297"/>
      <c r="F173" s="297"/>
      <c r="G173" s="297"/>
      <c r="H173" s="297"/>
      <c r="I173" s="298"/>
      <c r="J173" s="128" t="s">
        <v>283</v>
      </c>
    </row>
    <row r="174" spans="1:10" ht="7.5" customHeight="1" x14ac:dyDescent="0.15">
      <c r="A174" s="44"/>
      <c r="B174" s="54"/>
      <c r="C174" s="46"/>
      <c r="D174" s="46"/>
      <c r="E174" s="53"/>
      <c r="F174" s="53"/>
      <c r="G174" s="53"/>
      <c r="H174" s="53"/>
      <c r="I174" s="53"/>
      <c r="J174" s="128"/>
    </row>
    <row r="175" spans="1:10" ht="17.25" customHeight="1" x14ac:dyDescent="0.15">
      <c r="A175" s="268" t="s">
        <v>369</v>
      </c>
      <c r="B175" s="269"/>
      <c r="C175" s="174"/>
      <c r="D175" s="174"/>
      <c r="E175" s="130"/>
      <c r="F175" s="130"/>
      <c r="G175" s="130"/>
      <c r="H175" s="130"/>
      <c r="I175" s="130"/>
      <c r="J175" s="131"/>
    </row>
    <row r="176" spans="1:10" ht="7.5" customHeight="1" thickBot="1" x14ac:dyDescent="0.2">
      <c r="A176" s="44"/>
      <c r="B176" s="54"/>
      <c r="C176" s="46"/>
      <c r="D176" s="46"/>
      <c r="E176" s="53"/>
      <c r="F176" s="53"/>
      <c r="G176" s="53"/>
      <c r="H176" s="53"/>
      <c r="I176" s="53"/>
      <c r="J176" s="128"/>
    </row>
    <row r="177" spans="1:10" ht="17.25" customHeight="1" thickBot="1" x14ac:dyDescent="0.2">
      <c r="A177" s="44"/>
      <c r="B177" s="122" t="s">
        <v>123</v>
      </c>
      <c r="C177" s="136"/>
      <c r="E177" s="122"/>
      <c r="F177" s="119" t="s">
        <v>129</v>
      </c>
      <c r="G177" s="257"/>
      <c r="H177" s="258"/>
      <c r="I177" s="6" t="s">
        <v>132</v>
      </c>
      <c r="J177" s="128" t="s">
        <v>151</v>
      </c>
    </row>
    <row r="178" spans="1:10" ht="7.5" customHeight="1" thickBot="1" x14ac:dyDescent="0.2">
      <c r="A178" s="44"/>
      <c r="B178" s="53"/>
      <c r="D178" s="53"/>
      <c r="E178" s="53"/>
      <c r="G178" s="53"/>
      <c r="I178" s="120"/>
      <c r="J178" s="128"/>
    </row>
    <row r="179" spans="1:10" ht="17.25" customHeight="1" thickBot="1" x14ac:dyDescent="0.2">
      <c r="A179" s="44"/>
      <c r="B179" s="122" t="s">
        <v>124</v>
      </c>
      <c r="C179" s="136"/>
      <c r="E179" s="122"/>
      <c r="F179" s="119" t="s">
        <v>129</v>
      </c>
      <c r="G179" s="257"/>
      <c r="H179" s="258"/>
      <c r="I179" s="6" t="s">
        <v>132</v>
      </c>
      <c r="J179" s="128" t="s">
        <v>153</v>
      </c>
    </row>
    <row r="180" spans="1:10" ht="7.5" customHeight="1" thickBot="1" x14ac:dyDescent="0.2">
      <c r="A180" s="44"/>
      <c r="B180" s="53"/>
      <c r="D180" s="53"/>
      <c r="E180" s="53"/>
      <c r="G180" s="53"/>
      <c r="I180" s="120"/>
      <c r="J180" s="128"/>
    </row>
    <row r="181" spans="1:10" ht="17.25" customHeight="1" thickBot="1" x14ac:dyDescent="0.2">
      <c r="A181" s="44"/>
      <c r="B181" s="122" t="s">
        <v>125</v>
      </c>
      <c r="C181" s="136"/>
      <c r="E181" s="122"/>
      <c r="F181" s="119" t="s">
        <v>129</v>
      </c>
      <c r="G181" s="257"/>
      <c r="H181" s="258"/>
      <c r="I181" s="6" t="s">
        <v>132</v>
      </c>
      <c r="J181" s="128" t="s">
        <v>153</v>
      </c>
    </row>
    <row r="182" spans="1:10" ht="7.5" customHeight="1" thickBot="1" x14ac:dyDescent="0.2">
      <c r="A182" s="44"/>
      <c r="B182" s="53"/>
      <c r="D182" s="53"/>
      <c r="E182" s="53"/>
      <c r="F182" s="53"/>
      <c r="G182" s="53"/>
      <c r="H182" s="53"/>
      <c r="I182" s="53"/>
      <c r="J182" s="128"/>
    </row>
    <row r="183" spans="1:10" ht="17.25" customHeight="1" x14ac:dyDescent="0.15">
      <c r="A183" s="44"/>
      <c r="B183" s="46" t="s">
        <v>106</v>
      </c>
      <c r="C183" s="290"/>
      <c r="D183" s="291"/>
      <c r="E183" s="291"/>
      <c r="F183" s="291"/>
      <c r="G183" s="291"/>
      <c r="H183" s="291"/>
      <c r="I183" s="292"/>
      <c r="J183" s="306" t="s">
        <v>283</v>
      </c>
    </row>
    <row r="184" spans="1:10" ht="17.25" customHeight="1" thickBot="1" x14ac:dyDescent="0.2">
      <c r="A184" s="44"/>
      <c r="B184" s="54"/>
      <c r="C184" s="293"/>
      <c r="D184" s="294"/>
      <c r="E184" s="294"/>
      <c r="F184" s="294"/>
      <c r="G184" s="294"/>
      <c r="H184" s="294"/>
      <c r="I184" s="295"/>
      <c r="J184" s="306"/>
    </row>
    <row r="185" spans="1:10" ht="7.5" customHeight="1" x14ac:dyDescent="0.15">
      <c r="A185" s="44"/>
      <c r="B185" s="54"/>
      <c r="C185" s="46"/>
      <c r="D185" s="46"/>
      <c r="E185" s="53"/>
      <c r="F185" s="53"/>
      <c r="G185" s="53"/>
      <c r="H185" s="53"/>
      <c r="I185" s="53"/>
      <c r="J185" s="128"/>
    </row>
    <row r="186" spans="1:10" ht="17.25" customHeight="1" x14ac:dyDescent="0.15">
      <c r="A186" s="268" t="s">
        <v>370</v>
      </c>
      <c r="B186" s="269"/>
      <c r="C186" s="174"/>
      <c r="D186" s="174"/>
      <c r="E186" s="130"/>
      <c r="F186" s="130"/>
      <c r="G186" s="130"/>
      <c r="H186" s="130"/>
      <c r="I186" s="130"/>
      <c r="J186" s="131"/>
    </row>
    <row r="187" spans="1:10" ht="7.5" customHeight="1" thickBot="1" x14ac:dyDescent="0.2">
      <c r="A187" s="44"/>
      <c r="B187" s="54"/>
      <c r="C187" s="46"/>
      <c r="D187" s="46"/>
      <c r="E187" s="53"/>
      <c r="F187" s="53"/>
      <c r="G187" s="53"/>
      <c r="H187" s="53"/>
      <c r="I187" s="53"/>
      <c r="J187" s="128"/>
    </row>
    <row r="188" spans="1:10" ht="17.25" customHeight="1" thickBot="1" x14ac:dyDescent="0.2">
      <c r="A188" s="44"/>
      <c r="B188" s="122" t="s">
        <v>126</v>
      </c>
      <c r="C188" s="136"/>
      <c r="E188" s="122"/>
      <c r="F188" s="119" t="s">
        <v>129</v>
      </c>
      <c r="G188" s="257"/>
      <c r="H188" s="258"/>
      <c r="I188" s="6" t="s">
        <v>130</v>
      </c>
      <c r="J188" s="128" t="s">
        <v>144</v>
      </c>
    </row>
    <row r="189" spans="1:10" ht="7.5" customHeight="1" thickBot="1" x14ac:dyDescent="0.2">
      <c r="A189" s="44"/>
      <c r="B189" s="53"/>
      <c r="D189" s="53"/>
      <c r="E189" s="53"/>
      <c r="G189" s="53"/>
      <c r="I189" s="120"/>
      <c r="J189" s="128"/>
    </row>
    <row r="190" spans="1:10" ht="17.25" customHeight="1" thickBot="1" x14ac:dyDescent="0.2">
      <c r="A190" s="44"/>
      <c r="B190" s="122" t="s">
        <v>127</v>
      </c>
      <c r="C190" s="136"/>
      <c r="E190" s="122"/>
      <c r="F190" s="119" t="s">
        <v>129</v>
      </c>
      <c r="G190" s="257"/>
      <c r="H190" s="258"/>
      <c r="I190" s="6" t="s">
        <v>128</v>
      </c>
      <c r="J190" s="128" t="s">
        <v>141</v>
      </c>
    </row>
    <row r="191" spans="1:10" ht="7.5" customHeight="1" thickBot="1" x14ac:dyDescent="0.2">
      <c r="A191" s="44"/>
      <c r="B191" s="53"/>
      <c r="D191" s="53"/>
      <c r="E191" s="53"/>
      <c r="G191" s="53"/>
      <c r="I191" s="120"/>
      <c r="J191" s="128"/>
    </row>
    <row r="192" spans="1:10" ht="17.25" customHeight="1" x14ac:dyDescent="0.15">
      <c r="A192" s="44"/>
      <c r="B192" s="46" t="s">
        <v>106</v>
      </c>
      <c r="C192" s="290"/>
      <c r="D192" s="291"/>
      <c r="E192" s="291"/>
      <c r="F192" s="291"/>
      <c r="G192" s="291"/>
      <c r="H192" s="291"/>
      <c r="I192" s="292"/>
      <c r="J192" s="306" t="s">
        <v>283</v>
      </c>
    </row>
    <row r="193" spans="1:16" ht="17.25" customHeight="1" thickBot="1" x14ac:dyDescent="0.2">
      <c r="A193" s="44"/>
      <c r="B193" s="54"/>
      <c r="C193" s="293"/>
      <c r="D193" s="294"/>
      <c r="E193" s="294"/>
      <c r="F193" s="294"/>
      <c r="G193" s="294"/>
      <c r="H193" s="294"/>
      <c r="I193" s="295"/>
      <c r="J193" s="306"/>
    </row>
    <row r="194" spans="1:16" ht="7.5" customHeight="1" x14ac:dyDescent="0.15">
      <c r="A194" s="44"/>
      <c r="B194" s="54"/>
      <c r="C194" s="46"/>
      <c r="D194" s="46"/>
      <c r="E194" s="53"/>
      <c r="F194" s="53"/>
      <c r="G194" s="53"/>
      <c r="H194" s="53"/>
      <c r="I194" s="53"/>
      <c r="J194" s="128"/>
    </row>
    <row r="195" spans="1:16" ht="17.25" customHeight="1" x14ac:dyDescent="0.15">
      <c r="A195" s="252" t="s">
        <v>371</v>
      </c>
      <c r="B195" s="253"/>
      <c r="C195" s="172"/>
      <c r="D195" s="172"/>
      <c r="E195" s="172"/>
      <c r="F195" s="172"/>
      <c r="G195" s="172"/>
      <c r="H195" s="172"/>
      <c r="I195" s="172"/>
      <c r="J195" s="185"/>
    </row>
    <row r="196" spans="1:16" s="66" customFormat="1" ht="7.5" customHeight="1" x14ac:dyDescent="0.15">
      <c r="A196" s="40"/>
      <c r="B196" s="38"/>
      <c r="C196" s="38"/>
      <c r="D196" s="38"/>
      <c r="E196" s="38"/>
      <c r="F196" s="38"/>
      <c r="G196" s="38"/>
      <c r="H196" s="38"/>
      <c r="I196" s="38"/>
      <c r="J196" s="181"/>
      <c r="L196" s="190"/>
      <c r="M196" s="190"/>
      <c r="N196" s="190"/>
      <c r="O196" s="190"/>
      <c r="P196" s="190"/>
    </row>
    <row r="197" spans="1:16" ht="17.25" customHeight="1" x14ac:dyDescent="0.15">
      <c r="A197" s="268" t="s">
        <v>372</v>
      </c>
      <c r="B197" s="269"/>
      <c r="C197" s="129"/>
      <c r="D197" s="129"/>
      <c r="E197" s="129"/>
      <c r="F197" s="129"/>
      <c r="G197" s="129"/>
      <c r="H197" s="129"/>
      <c r="I197" s="129"/>
      <c r="J197" s="131"/>
      <c r="L197" s="242" t="s">
        <v>374</v>
      </c>
      <c r="M197" s="242"/>
      <c r="N197" s="242"/>
      <c r="O197" s="242"/>
      <c r="P197" s="242"/>
    </row>
    <row r="198" spans="1:16" ht="7.5" customHeight="1" thickBot="1" x14ac:dyDescent="0.2">
      <c r="A198" s="108"/>
      <c r="B198" s="173"/>
      <c r="C198" s="66"/>
      <c r="D198" s="66"/>
      <c r="E198" s="66"/>
      <c r="F198" s="66"/>
      <c r="G198" s="66"/>
      <c r="H198" s="66"/>
      <c r="I198" s="66"/>
      <c r="J198" s="128"/>
      <c r="L198" s="242"/>
      <c r="M198" s="242"/>
      <c r="N198" s="242"/>
      <c r="O198" s="242"/>
      <c r="P198" s="242"/>
    </row>
    <row r="199" spans="1:16" ht="17.25" customHeight="1" thickBot="1" x14ac:dyDescent="0.2">
      <c r="A199" s="108"/>
      <c r="B199" s="173" t="s">
        <v>84</v>
      </c>
      <c r="C199" s="246"/>
      <c r="D199" s="247"/>
      <c r="E199" s="247"/>
      <c r="F199" s="247"/>
      <c r="G199" s="247"/>
      <c r="H199" s="247"/>
      <c r="I199" s="248"/>
      <c r="J199" s="128" t="s">
        <v>79</v>
      </c>
      <c r="L199" s="242"/>
      <c r="M199" s="242"/>
      <c r="N199" s="242"/>
      <c r="O199" s="242"/>
      <c r="P199" s="242"/>
    </row>
    <row r="200" spans="1:16" ht="7.5" customHeight="1" thickBot="1" x14ac:dyDescent="0.2">
      <c r="A200" s="108"/>
      <c r="B200" s="173"/>
      <c r="C200" s="37"/>
      <c r="D200" s="37"/>
      <c r="E200" s="37"/>
      <c r="F200" s="37"/>
      <c r="G200" s="37"/>
      <c r="H200" s="37"/>
      <c r="I200" s="37"/>
      <c r="J200" s="128"/>
      <c r="L200" s="242"/>
      <c r="M200" s="242"/>
      <c r="N200" s="242"/>
      <c r="O200" s="242"/>
      <c r="P200" s="242"/>
    </row>
    <row r="201" spans="1:16" ht="17.25" customHeight="1" thickBot="1" x14ac:dyDescent="0.2">
      <c r="A201" s="108"/>
      <c r="B201" s="173" t="s">
        <v>85</v>
      </c>
      <c r="C201" s="282"/>
      <c r="D201" s="283"/>
      <c r="E201" s="113" t="s">
        <v>35</v>
      </c>
      <c r="F201" s="113"/>
      <c r="G201" s="113"/>
      <c r="H201" s="113"/>
      <c r="I201" s="113"/>
      <c r="J201" s="128" t="s">
        <v>154</v>
      </c>
      <c r="L201" s="242"/>
      <c r="M201" s="242"/>
      <c r="N201" s="242"/>
      <c r="O201" s="242"/>
      <c r="P201" s="242"/>
    </row>
    <row r="202" spans="1:16" ht="7.5" customHeight="1" thickBot="1" x14ac:dyDescent="0.2">
      <c r="A202" s="108"/>
      <c r="B202" s="173"/>
      <c r="C202" s="113"/>
      <c r="D202" s="113"/>
      <c r="E202" s="113"/>
      <c r="F202" s="113"/>
      <c r="G202" s="113"/>
      <c r="H202" s="113"/>
      <c r="I202" s="113"/>
      <c r="J202" s="128"/>
    </row>
    <row r="203" spans="1:16" ht="17.25" customHeight="1" thickBot="1" x14ac:dyDescent="0.2">
      <c r="A203" s="108"/>
      <c r="B203" s="173" t="s">
        <v>88</v>
      </c>
      <c r="C203" s="246"/>
      <c r="D203" s="247"/>
      <c r="E203" s="247"/>
      <c r="F203" s="247"/>
      <c r="G203" s="247"/>
      <c r="H203" s="247"/>
      <c r="I203" s="248"/>
      <c r="J203" s="128" t="s">
        <v>98</v>
      </c>
    </row>
    <row r="204" spans="1:16" ht="7.5" customHeight="1" thickBot="1" x14ac:dyDescent="0.2">
      <c r="A204" s="44"/>
      <c r="B204" s="173"/>
      <c r="C204" s="37"/>
      <c r="D204" s="37"/>
      <c r="E204" s="37"/>
      <c r="F204" s="37"/>
      <c r="G204" s="37"/>
      <c r="H204" s="37"/>
      <c r="I204" s="37"/>
      <c r="J204" s="128"/>
    </row>
    <row r="205" spans="1:16" ht="17.25" customHeight="1" thickBot="1" x14ac:dyDescent="0.2">
      <c r="A205" s="108"/>
      <c r="B205" s="173" t="s">
        <v>86</v>
      </c>
      <c r="C205" s="246"/>
      <c r="D205" s="247"/>
      <c r="E205" s="247"/>
      <c r="F205" s="247"/>
      <c r="G205" s="247"/>
      <c r="H205" s="247"/>
      <c r="I205" s="248"/>
      <c r="J205" s="128" t="s">
        <v>168</v>
      </c>
    </row>
    <row r="206" spans="1:16" ht="7.5" customHeight="1" thickBot="1" x14ac:dyDescent="0.2">
      <c r="A206" s="44"/>
      <c r="B206" s="173"/>
      <c r="C206" s="37"/>
      <c r="D206" s="37"/>
      <c r="E206" s="37"/>
      <c r="F206" s="37"/>
      <c r="G206" s="37"/>
      <c r="H206" s="37"/>
      <c r="I206" s="37"/>
      <c r="J206" s="128"/>
    </row>
    <row r="207" spans="1:16" ht="17.25" customHeight="1" thickBot="1" x14ac:dyDescent="0.2">
      <c r="A207" s="108"/>
      <c r="B207" s="173" t="s">
        <v>87</v>
      </c>
      <c r="C207" s="282"/>
      <c r="D207" s="283"/>
      <c r="E207" s="113" t="s">
        <v>35</v>
      </c>
      <c r="F207" s="113"/>
      <c r="G207" s="113"/>
      <c r="H207" s="113"/>
      <c r="I207" s="113"/>
      <c r="J207" s="128" t="s">
        <v>155</v>
      </c>
    </row>
    <row r="208" spans="1:16" ht="7.5" customHeight="1" thickBot="1" x14ac:dyDescent="0.2">
      <c r="A208" s="108"/>
      <c r="B208" s="173"/>
      <c r="C208" s="113"/>
      <c r="D208" s="113"/>
      <c r="E208" s="113"/>
      <c r="F208" s="113"/>
      <c r="G208" s="113"/>
      <c r="H208" s="113"/>
      <c r="I208" s="113"/>
      <c r="J208" s="128"/>
    </row>
    <row r="209" spans="1:10" ht="17.25" customHeight="1" thickBot="1" x14ac:dyDescent="0.2">
      <c r="A209" s="108"/>
      <c r="B209" s="173" t="s">
        <v>89</v>
      </c>
      <c r="C209" s="246"/>
      <c r="D209" s="247"/>
      <c r="E209" s="247"/>
      <c r="F209" s="247"/>
      <c r="G209" s="247"/>
      <c r="H209" s="247"/>
      <c r="I209" s="248"/>
      <c r="J209" s="128" t="s">
        <v>92</v>
      </c>
    </row>
    <row r="210" spans="1:10" ht="7.5" customHeight="1" x14ac:dyDescent="0.15">
      <c r="A210" s="44"/>
      <c r="B210" s="54"/>
      <c r="C210" s="54"/>
      <c r="D210" s="54"/>
      <c r="E210" s="54"/>
      <c r="F210" s="54"/>
      <c r="G210" s="54"/>
      <c r="H210" s="54"/>
      <c r="I210" s="54"/>
      <c r="J210" s="128"/>
    </row>
    <row r="211" spans="1:10" ht="17.25" customHeight="1" x14ac:dyDescent="0.15">
      <c r="A211" s="235" t="s">
        <v>373</v>
      </c>
      <c r="B211" s="233"/>
      <c r="C211" s="233"/>
      <c r="D211" s="233"/>
      <c r="E211" s="233"/>
      <c r="F211" s="233"/>
      <c r="G211" s="233"/>
      <c r="H211" s="233"/>
      <c r="I211" s="233"/>
      <c r="J211" s="234"/>
    </row>
    <row r="212" spans="1:10" ht="7.5" customHeight="1" thickBot="1" x14ac:dyDescent="0.2">
      <c r="A212" s="108"/>
      <c r="B212" s="173"/>
      <c r="C212" s="37"/>
      <c r="D212" s="37"/>
      <c r="E212" s="37"/>
      <c r="F212" s="37"/>
      <c r="G212" s="37"/>
      <c r="H212" s="37"/>
      <c r="I212" s="37"/>
      <c r="J212" s="128"/>
    </row>
    <row r="213" spans="1:10" ht="17.25" customHeight="1" thickBot="1" x14ac:dyDescent="0.2">
      <c r="A213" s="108"/>
      <c r="B213" s="173" t="s">
        <v>80</v>
      </c>
      <c r="C213" s="246"/>
      <c r="D213" s="247"/>
      <c r="E213" s="247"/>
      <c r="F213" s="247"/>
      <c r="G213" s="247"/>
      <c r="H213" s="247"/>
      <c r="I213" s="248"/>
      <c r="J213" s="128" t="s">
        <v>79</v>
      </c>
    </row>
    <row r="214" spans="1:10" ht="7.5" customHeight="1" thickBot="1" x14ac:dyDescent="0.2">
      <c r="A214" s="108"/>
      <c r="B214" s="173"/>
      <c r="C214" s="37"/>
      <c r="D214" s="37"/>
      <c r="E214" s="37"/>
      <c r="F214" s="37"/>
      <c r="G214" s="37"/>
      <c r="H214" s="37"/>
      <c r="I214" s="37"/>
      <c r="J214" s="128"/>
    </row>
    <row r="215" spans="1:10" ht="17.25" customHeight="1" thickBot="1" x14ac:dyDescent="0.2">
      <c r="A215" s="108"/>
      <c r="B215" s="173" t="s">
        <v>81</v>
      </c>
      <c r="C215" s="282"/>
      <c r="D215" s="283"/>
      <c r="E215" s="113" t="s">
        <v>35</v>
      </c>
      <c r="F215" s="113"/>
      <c r="G215" s="113"/>
      <c r="H215" s="113"/>
      <c r="I215" s="113"/>
      <c r="J215" s="128" t="s">
        <v>154</v>
      </c>
    </row>
    <row r="216" spans="1:10" ht="7.5" customHeight="1" thickBot="1" x14ac:dyDescent="0.2">
      <c r="A216" s="108"/>
      <c r="B216" s="173"/>
      <c r="C216" s="113"/>
      <c r="D216" s="113"/>
      <c r="E216" s="113"/>
      <c r="F216" s="113"/>
      <c r="G216" s="113"/>
      <c r="H216" s="113"/>
      <c r="I216" s="113"/>
      <c r="J216" s="128"/>
    </row>
    <row r="217" spans="1:10" ht="17.25" customHeight="1" thickBot="1" x14ac:dyDescent="0.2">
      <c r="A217" s="108"/>
      <c r="B217" s="173" t="s">
        <v>90</v>
      </c>
      <c r="C217" s="246"/>
      <c r="D217" s="247"/>
      <c r="E217" s="247"/>
      <c r="F217" s="247"/>
      <c r="G217" s="247"/>
      <c r="H217" s="247"/>
      <c r="I217" s="248"/>
      <c r="J217" s="128" t="s">
        <v>92</v>
      </c>
    </row>
    <row r="218" spans="1:10" ht="7.5" customHeight="1" x14ac:dyDescent="0.15">
      <c r="A218" s="108"/>
      <c r="B218" s="173"/>
      <c r="C218" s="37"/>
      <c r="D218" s="37"/>
      <c r="E218" s="37"/>
      <c r="F218" s="37"/>
      <c r="G218" s="37"/>
      <c r="H218" s="37"/>
      <c r="I218" s="37"/>
      <c r="J218" s="128"/>
    </row>
    <row r="219" spans="1:10" ht="7.5" customHeight="1" thickBot="1" x14ac:dyDescent="0.2">
      <c r="A219" s="108"/>
      <c r="B219" s="173"/>
      <c r="C219" s="37"/>
      <c r="D219" s="37"/>
      <c r="E219" s="37"/>
      <c r="F219" s="37"/>
      <c r="G219" s="37"/>
      <c r="H219" s="37"/>
      <c r="I219" s="37"/>
      <c r="J219" s="128"/>
    </row>
    <row r="220" spans="1:10" ht="17.25" customHeight="1" thickBot="1" x14ac:dyDescent="0.2">
      <c r="A220" s="108"/>
      <c r="B220" s="173" t="s">
        <v>82</v>
      </c>
      <c r="C220" s="246"/>
      <c r="D220" s="247"/>
      <c r="E220" s="247"/>
      <c r="F220" s="247"/>
      <c r="G220" s="247"/>
      <c r="H220" s="247"/>
      <c r="I220" s="248"/>
      <c r="J220" s="128" t="s">
        <v>168</v>
      </c>
    </row>
    <row r="221" spans="1:10" ht="7.5" customHeight="1" thickBot="1" x14ac:dyDescent="0.2">
      <c r="A221" s="108"/>
      <c r="B221" s="173"/>
      <c r="C221" s="37"/>
      <c r="D221" s="37"/>
      <c r="E221" s="37"/>
      <c r="F221" s="37"/>
      <c r="G221" s="37"/>
      <c r="H221" s="37"/>
      <c r="I221" s="37"/>
      <c r="J221" s="128"/>
    </row>
    <row r="222" spans="1:10" ht="17.25" customHeight="1" thickBot="1" x14ac:dyDescent="0.2">
      <c r="A222" s="108"/>
      <c r="B222" s="173" t="s">
        <v>83</v>
      </c>
      <c r="C222" s="282"/>
      <c r="D222" s="283"/>
      <c r="E222" s="113" t="s">
        <v>35</v>
      </c>
      <c r="F222" s="113"/>
      <c r="G222" s="113"/>
      <c r="H222" s="113"/>
      <c r="I222" s="113"/>
      <c r="J222" s="128" t="s">
        <v>155</v>
      </c>
    </row>
    <row r="223" spans="1:10" ht="7.5" customHeight="1" thickBot="1" x14ac:dyDescent="0.2">
      <c r="A223" s="108"/>
      <c r="B223" s="173"/>
      <c r="C223" s="113"/>
      <c r="D223" s="113"/>
      <c r="E223" s="113"/>
      <c r="F223" s="113"/>
      <c r="G223" s="113"/>
      <c r="H223" s="113"/>
      <c r="I223" s="113"/>
      <c r="J223" s="128"/>
    </row>
    <row r="224" spans="1:10" ht="17.25" customHeight="1" thickBot="1" x14ac:dyDescent="0.2">
      <c r="A224" s="108"/>
      <c r="B224" s="173" t="s">
        <v>91</v>
      </c>
      <c r="C224" s="246"/>
      <c r="D224" s="247"/>
      <c r="E224" s="247"/>
      <c r="F224" s="247"/>
      <c r="G224" s="247"/>
      <c r="H224" s="247"/>
      <c r="I224" s="248"/>
      <c r="J224" s="128" t="s">
        <v>169</v>
      </c>
    </row>
    <row r="225" spans="1:16" ht="7.5" customHeight="1" x14ac:dyDescent="0.15">
      <c r="A225" s="123"/>
      <c r="B225" s="124"/>
      <c r="C225" s="125"/>
      <c r="D225" s="125"/>
      <c r="E225" s="125"/>
      <c r="F225" s="125"/>
      <c r="G225" s="125"/>
      <c r="H225" s="125"/>
      <c r="I225" s="125"/>
      <c r="J225" s="184"/>
    </row>
    <row r="226" spans="1:16" ht="17.25" customHeight="1" x14ac:dyDescent="0.15">
      <c r="A226" s="261" t="s">
        <v>375</v>
      </c>
      <c r="B226" s="262"/>
      <c r="C226" s="262"/>
      <c r="D226" s="262"/>
      <c r="E226" s="262"/>
      <c r="F226" s="262"/>
      <c r="G226" s="262"/>
      <c r="H226" s="262"/>
      <c r="I226" s="262"/>
      <c r="J226" s="263"/>
    </row>
    <row r="227" spans="1:16" s="66" customFormat="1" ht="7.5" customHeight="1" thickBot="1" x14ac:dyDescent="0.2">
      <c r="A227" s="40"/>
      <c r="B227" s="38"/>
      <c r="C227" s="38"/>
      <c r="D227" s="38"/>
      <c r="E227" s="38"/>
      <c r="F227" s="38"/>
      <c r="G227" s="38"/>
      <c r="H227" s="38"/>
      <c r="I227" s="38"/>
      <c r="J227" s="181"/>
      <c r="L227" s="190"/>
      <c r="M227" s="190"/>
      <c r="N227" s="190"/>
      <c r="O227" s="190"/>
      <c r="P227" s="190"/>
    </row>
    <row r="228" spans="1:16" ht="17.25" customHeight="1" thickBot="1" x14ac:dyDescent="0.2">
      <c r="A228" s="108"/>
      <c r="B228" s="205" t="s">
        <v>183</v>
      </c>
      <c r="C228" s="132"/>
      <c r="D228" s="42" t="s">
        <v>35</v>
      </c>
      <c r="E228" s="132"/>
      <c r="F228" s="42" t="s">
        <v>36</v>
      </c>
      <c r="G228" s="113"/>
      <c r="H228" s="113"/>
      <c r="I228" s="113"/>
      <c r="J228" s="128" t="s">
        <v>284</v>
      </c>
      <c r="L228" s="242" t="s">
        <v>376</v>
      </c>
      <c r="M228" s="242"/>
      <c r="N228" s="242"/>
      <c r="O228" s="242"/>
      <c r="P228" s="242"/>
    </row>
    <row r="229" spans="1:16" ht="7.5" customHeight="1" thickBot="1" x14ac:dyDescent="0.2">
      <c r="A229" s="108"/>
      <c r="B229" s="173"/>
      <c r="C229" s="37"/>
      <c r="D229" s="37"/>
      <c r="E229" s="37"/>
      <c r="F229" s="37"/>
      <c r="G229" s="37"/>
      <c r="H229" s="37"/>
      <c r="I229" s="37"/>
      <c r="J229" s="128"/>
      <c r="L229" s="242"/>
      <c r="M229" s="242"/>
      <c r="N229" s="242"/>
      <c r="O229" s="242"/>
      <c r="P229" s="242"/>
    </row>
    <row r="230" spans="1:16" ht="17.25" customHeight="1" thickBot="1" x14ac:dyDescent="0.2">
      <c r="A230" s="108"/>
      <c r="B230" s="173" t="s">
        <v>184</v>
      </c>
      <c r="C230" s="132"/>
      <c r="D230" s="42" t="s">
        <v>35</v>
      </c>
      <c r="E230" s="132"/>
      <c r="F230" s="42" t="s">
        <v>36</v>
      </c>
      <c r="G230" s="113"/>
      <c r="H230" s="113"/>
      <c r="I230" s="113"/>
      <c r="J230" s="192" t="s">
        <v>285</v>
      </c>
      <c r="L230" s="242"/>
      <c r="M230" s="242"/>
      <c r="N230" s="242"/>
      <c r="O230" s="242"/>
      <c r="P230" s="242"/>
    </row>
    <row r="231" spans="1:16" ht="7.5" customHeight="1" thickBot="1" x14ac:dyDescent="0.2">
      <c r="A231" s="108"/>
      <c r="B231" s="173"/>
      <c r="C231" s="113"/>
      <c r="D231" s="113"/>
      <c r="E231" s="113"/>
      <c r="F231" s="113"/>
      <c r="G231" s="113"/>
      <c r="H231" s="113"/>
      <c r="I231" s="113"/>
      <c r="J231" s="128"/>
      <c r="L231" s="242"/>
      <c r="M231" s="242"/>
      <c r="N231" s="242"/>
      <c r="O231" s="242"/>
      <c r="P231" s="242"/>
    </row>
    <row r="232" spans="1:16" ht="17.25" customHeight="1" thickBot="1" x14ac:dyDescent="0.2">
      <c r="A232" s="108"/>
      <c r="B232" s="173" t="s">
        <v>185</v>
      </c>
      <c r="C232" s="132"/>
      <c r="D232" s="42" t="s">
        <v>35</v>
      </c>
      <c r="E232" s="132"/>
      <c r="F232" s="42" t="s">
        <v>36</v>
      </c>
      <c r="G232" s="113"/>
      <c r="H232" s="113"/>
      <c r="I232" s="113"/>
      <c r="J232" s="192" t="s">
        <v>285</v>
      </c>
      <c r="L232" s="242"/>
      <c r="M232" s="242"/>
      <c r="N232" s="242"/>
      <c r="O232" s="242"/>
      <c r="P232" s="242"/>
    </row>
    <row r="233" spans="1:16" ht="7.5" customHeight="1" thickBot="1" x14ac:dyDescent="0.2">
      <c r="A233" s="44"/>
      <c r="B233" s="173"/>
      <c r="C233" s="37"/>
      <c r="D233" s="37"/>
      <c r="E233" s="37"/>
      <c r="F233" s="37"/>
      <c r="G233" s="37"/>
      <c r="H233" s="37"/>
      <c r="I233" s="37"/>
      <c r="J233" s="128"/>
    </row>
    <row r="234" spans="1:16" ht="17.25" customHeight="1" thickBot="1" x14ac:dyDescent="0.2">
      <c r="A234" s="108"/>
      <c r="B234" s="173" t="s">
        <v>186</v>
      </c>
      <c r="C234" s="132"/>
      <c r="D234" s="42" t="s">
        <v>35</v>
      </c>
      <c r="E234" s="132"/>
      <c r="F234" s="42" t="s">
        <v>36</v>
      </c>
      <c r="G234" s="113"/>
      <c r="H234" s="113"/>
      <c r="I234" s="113"/>
      <c r="J234" s="192" t="s">
        <v>285</v>
      </c>
    </row>
    <row r="235" spans="1:16" ht="7.5" customHeight="1" thickBot="1" x14ac:dyDescent="0.2">
      <c r="A235" s="44"/>
      <c r="B235" s="173"/>
      <c r="C235" s="37"/>
      <c r="D235" s="37"/>
      <c r="E235" s="37"/>
      <c r="F235" s="37"/>
      <c r="G235" s="37"/>
      <c r="H235" s="37"/>
      <c r="I235" s="37"/>
      <c r="J235" s="128"/>
    </row>
    <row r="236" spans="1:16" ht="17.25" customHeight="1" thickBot="1" x14ac:dyDescent="0.2">
      <c r="A236" s="108"/>
      <c r="B236" s="173" t="s">
        <v>187</v>
      </c>
      <c r="C236" s="132"/>
      <c r="D236" s="42" t="s">
        <v>35</v>
      </c>
      <c r="E236" s="132"/>
      <c r="F236" s="42" t="s">
        <v>36</v>
      </c>
      <c r="G236" s="113"/>
      <c r="H236" s="113"/>
      <c r="I236" s="113"/>
      <c r="J236" s="192" t="s">
        <v>285</v>
      </c>
    </row>
    <row r="237" spans="1:16" ht="7.5" customHeight="1" thickBot="1" x14ac:dyDescent="0.2">
      <c r="A237" s="108"/>
      <c r="B237" s="173"/>
      <c r="C237" s="113"/>
      <c r="D237" s="113"/>
      <c r="E237" s="113"/>
      <c r="F237" s="113"/>
      <c r="G237" s="113"/>
      <c r="H237" s="113"/>
      <c r="I237" s="113"/>
      <c r="J237" s="128"/>
    </row>
    <row r="238" spans="1:16" ht="17.25" customHeight="1" thickBot="1" x14ac:dyDescent="0.2">
      <c r="A238" s="108"/>
      <c r="B238" s="173" t="s">
        <v>188</v>
      </c>
      <c r="C238" s="132"/>
      <c r="D238" s="42" t="s">
        <v>35</v>
      </c>
      <c r="E238" s="132"/>
      <c r="F238" s="42" t="s">
        <v>36</v>
      </c>
      <c r="G238" s="113"/>
      <c r="H238" s="113"/>
      <c r="I238" s="113"/>
      <c r="J238" s="192" t="s">
        <v>285</v>
      </c>
    </row>
    <row r="239" spans="1:16" ht="7.5" customHeight="1" thickBot="1" x14ac:dyDescent="0.2">
      <c r="A239" s="44"/>
      <c r="B239" s="173"/>
      <c r="C239" s="54"/>
      <c r="D239" s="54"/>
      <c r="E239" s="54"/>
      <c r="F239" s="54"/>
      <c r="G239" s="54"/>
      <c r="H239" s="54"/>
      <c r="I239" s="54"/>
      <c r="J239" s="128"/>
    </row>
    <row r="240" spans="1:16" ht="17.25" customHeight="1" thickBot="1" x14ac:dyDescent="0.2">
      <c r="A240" s="108"/>
      <c r="B240" s="173" t="s">
        <v>189</v>
      </c>
      <c r="C240" s="132"/>
      <c r="D240" s="42" t="s">
        <v>35</v>
      </c>
      <c r="E240" s="132"/>
      <c r="F240" s="42" t="s">
        <v>36</v>
      </c>
      <c r="G240" s="113"/>
      <c r="H240" s="113"/>
      <c r="I240" s="113"/>
      <c r="J240" s="192" t="s">
        <v>285</v>
      </c>
      <c r="L240" s="307"/>
      <c r="M240" s="307"/>
      <c r="N240" s="307"/>
      <c r="O240" s="307"/>
      <c r="P240" s="307"/>
    </row>
    <row r="241" spans="1:16" ht="7.5" customHeight="1" thickBot="1" x14ac:dyDescent="0.2">
      <c r="A241" s="108"/>
      <c r="B241" s="173"/>
      <c r="C241" s="37"/>
      <c r="D241" s="37"/>
      <c r="E241" s="37"/>
      <c r="F241" s="37"/>
      <c r="G241" s="37"/>
      <c r="H241" s="37"/>
      <c r="I241" s="37"/>
      <c r="J241" s="128"/>
      <c r="L241" s="307"/>
      <c r="M241" s="307"/>
      <c r="N241" s="307"/>
      <c r="O241" s="307"/>
      <c r="P241" s="307"/>
    </row>
    <row r="242" spans="1:16" ht="17.25" customHeight="1" thickBot="1" x14ac:dyDescent="0.2">
      <c r="A242" s="108"/>
      <c r="B242" s="173" t="s">
        <v>191</v>
      </c>
      <c r="C242" s="132"/>
      <c r="D242" s="42" t="s">
        <v>35</v>
      </c>
      <c r="E242" s="132"/>
      <c r="F242" s="42" t="s">
        <v>36</v>
      </c>
      <c r="G242" s="113"/>
      <c r="H242" s="113"/>
      <c r="I242" s="113"/>
      <c r="J242" s="192" t="s">
        <v>285</v>
      </c>
      <c r="L242" s="307"/>
      <c r="M242" s="307"/>
      <c r="N242" s="307"/>
      <c r="O242" s="307"/>
      <c r="P242" s="307"/>
    </row>
    <row r="243" spans="1:16" ht="7.5" customHeight="1" thickBot="1" x14ac:dyDescent="0.2">
      <c r="A243" s="108"/>
      <c r="B243" s="173"/>
      <c r="C243" s="113"/>
      <c r="D243" s="113"/>
      <c r="E243" s="113"/>
      <c r="F243" s="113"/>
      <c r="G243" s="113"/>
      <c r="H243" s="113"/>
      <c r="I243" s="113"/>
      <c r="J243" s="128"/>
    </row>
    <row r="244" spans="1:16" ht="17.25" customHeight="1" thickBot="1" x14ac:dyDescent="0.2">
      <c r="A244" s="108"/>
      <c r="B244" s="173" t="s">
        <v>192</v>
      </c>
      <c r="C244" s="132"/>
      <c r="D244" s="42" t="s">
        <v>35</v>
      </c>
      <c r="E244" s="132"/>
      <c r="F244" s="42" t="s">
        <v>36</v>
      </c>
      <c r="G244" s="113"/>
      <c r="H244" s="113"/>
      <c r="I244" s="113"/>
      <c r="J244" s="192" t="s">
        <v>285</v>
      </c>
    </row>
    <row r="245" spans="1:16" ht="7.5" customHeight="1" thickBot="1" x14ac:dyDescent="0.2">
      <c r="A245" s="108"/>
      <c r="B245" s="173"/>
      <c r="C245" s="113"/>
      <c r="D245" s="113"/>
      <c r="E245" s="113"/>
      <c r="F245" s="113"/>
      <c r="G245" s="113"/>
      <c r="H245" s="113"/>
      <c r="I245" s="113"/>
      <c r="J245" s="128"/>
    </row>
    <row r="246" spans="1:16" ht="17.25" customHeight="1" thickBot="1" x14ac:dyDescent="0.2">
      <c r="A246" s="108"/>
      <c r="B246" s="173" t="s">
        <v>193</v>
      </c>
      <c r="C246" s="132"/>
      <c r="D246" s="42" t="s">
        <v>35</v>
      </c>
      <c r="E246" s="132"/>
      <c r="F246" s="42" t="s">
        <v>36</v>
      </c>
      <c r="G246" s="113"/>
      <c r="H246" s="113"/>
      <c r="I246" s="113"/>
      <c r="J246" s="192" t="s">
        <v>285</v>
      </c>
    </row>
    <row r="247" spans="1:16" ht="7.5" customHeight="1" thickBot="1" x14ac:dyDescent="0.2">
      <c r="A247" s="108"/>
      <c r="B247" s="173"/>
      <c r="C247" s="113"/>
      <c r="D247" s="113"/>
      <c r="E247" s="113"/>
      <c r="F247" s="113"/>
      <c r="G247" s="113"/>
      <c r="H247" s="113"/>
      <c r="I247" s="113"/>
      <c r="J247" s="128"/>
    </row>
    <row r="248" spans="1:16" ht="17.25" customHeight="1" thickBot="1" x14ac:dyDescent="0.2">
      <c r="A248" s="108"/>
      <c r="B248" s="173" t="s">
        <v>190</v>
      </c>
      <c r="C248" s="132"/>
      <c r="D248" s="42" t="s">
        <v>35</v>
      </c>
      <c r="E248" s="132"/>
      <c r="F248" s="42" t="s">
        <v>36</v>
      </c>
      <c r="G248" s="113"/>
      <c r="H248" s="113"/>
      <c r="I248" s="113"/>
      <c r="J248" s="192" t="s">
        <v>285</v>
      </c>
    </row>
    <row r="249" spans="1:16" ht="7.5" customHeight="1" x14ac:dyDescent="0.15">
      <c r="A249" s="44"/>
      <c r="B249" s="173"/>
      <c r="C249" s="37"/>
      <c r="D249" s="37"/>
      <c r="E249" s="37"/>
      <c r="F249" s="37"/>
      <c r="G249" s="37"/>
      <c r="H249" s="37"/>
      <c r="I249" s="37"/>
      <c r="J249" s="128"/>
    </row>
    <row r="250" spans="1:16" ht="17.25" customHeight="1" x14ac:dyDescent="0.15">
      <c r="A250" s="252" t="s">
        <v>379</v>
      </c>
      <c r="B250" s="253"/>
      <c r="C250" s="172"/>
      <c r="D250" s="172"/>
      <c r="E250" s="172"/>
      <c r="F250" s="172"/>
      <c r="G250" s="172"/>
      <c r="H250" s="172"/>
      <c r="I250" s="172"/>
      <c r="J250" s="185"/>
    </row>
    <row r="251" spans="1:16" s="66" customFormat="1" ht="7.5" customHeight="1" thickBot="1" x14ac:dyDescent="0.2">
      <c r="A251" s="40"/>
      <c r="B251" s="38"/>
      <c r="C251" s="38"/>
      <c r="D251" s="38"/>
      <c r="E251" s="38"/>
      <c r="F251" s="38"/>
      <c r="G251" s="38"/>
      <c r="H251" s="38"/>
      <c r="I251" s="38"/>
      <c r="J251" s="181"/>
      <c r="L251" s="190"/>
      <c r="M251" s="190"/>
      <c r="N251" s="190"/>
      <c r="O251" s="190"/>
      <c r="P251" s="190"/>
    </row>
    <row r="252" spans="1:16" ht="17.25" customHeight="1" thickBot="1" x14ac:dyDescent="0.2">
      <c r="A252" s="108"/>
      <c r="B252" s="173" t="s">
        <v>229</v>
      </c>
      <c r="C252" s="246"/>
      <c r="D252" s="247"/>
      <c r="E252" s="247"/>
      <c r="F252" s="247"/>
      <c r="G252" s="247"/>
      <c r="H252" s="247"/>
      <c r="I252" s="248"/>
      <c r="J252" s="128" t="s">
        <v>286</v>
      </c>
      <c r="L252" s="242" t="s">
        <v>317</v>
      </c>
      <c r="M252" s="242"/>
      <c r="N252" s="242"/>
      <c r="O252" s="242"/>
      <c r="P252" s="242"/>
    </row>
    <row r="253" spans="1:16" ht="7.5" customHeight="1" thickBot="1" x14ac:dyDescent="0.2">
      <c r="A253" s="108"/>
      <c r="B253" s="173"/>
      <c r="C253" s="37"/>
      <c r="D253" s="37"/>
      <c r="E253" s="37"/>
      <c r="F253" s="37"/>
      <c r="G253" s="37"/>
      <c r="H253" s="37"/>
      <c r="I253" s="37"/>
      <c r="J253" s="128"/>
      <c r="L253" s="242"/>
      <c r="M253" s="242"/>
      <c r="N253" s="242"/>
      <c r="O253" s="242"/>
      <c r="P253" s="242"/>
    </row>
    <row r="254" spans="1:16" ht="17.25" customHeight="1" thickBot="1" x14ac:dyDescent="0.2">
      <c r="A254" s="108"/>
      <c r="B254" s="173" t="s">
        <v>230</v>
      </c>
      <c r="C254" s="246"/>
      <c r="D254" s="247"/>
      <c r="E254" s="247"/>
      <c r="F254" s="247"/>
      <c r="G254" s="247"/>
      <c r="H254" s="247"/>
      <c r="I254" s="248"/>
      <c r="J254" s="128" t="s">
        <v>285</v>
      </c>
      <c r="L254" s="242"/>
      <c r="M254" s="242"/>
      <c r="N254" s="242"/>
      <c r="O254" s="242"/>
      <c r="P254" s="242"/>
    </row>
    <row r="255" spans="1:16" ht="7.5" customHeight="1" x14ac:dyDescent="0.15">
      <c r="A255" s="108"/>
      <c r="B255" s="173"/>
      <c r="C255" s="37"/>
      <c r="D255" s="37"/>
      <c r="E255" s="37"/>
      <c r="F255" s="37"/>
      <c r="G255" s="37"/>
      <c r="H255" s="37"/>
      <c r="I255" s="37"/>
      <c r="J255" s="128"/>
      <c r="L255" s="242"/>
      <c r="M255" s="242"/>
      <c r="N255" s="242"/>
      <c r="O255" s="242"/>
      <c r="P255" s="242"/>
    </row>
    <row r="256" spans="1:16" ht="17.25" customHeight="1" x14ac:dyDescent="0.15">
      <c r="A256" s="268" t="s">
        <v>380</v>
      </c>
      <c r="B256" s="269"/>
      <c r="C256" s="129"/>
      <c r="D256" s="129"/>
      <c r="E256" s="129"/>
      <c r="F256" s="129"/>
      <c r="G256" s="129"/>
      <c r="H256" s="129"/>
      <c r="I256" s="129"/>
      <c r="J256" s="131"/>
      <c r="L256" s="242"/>
      <c r="M256" s="242"/>
      <c r="N256" s="242"/>
      <c r="O256" s="242"/>
      <c r="P256" s="242"/>
    </row>
    <row r="257" spans="1:10" ht="7.5" customHeight="1" thickBot="1" x14ac:dyDescent="0.2">
      <c r="A257" s="108"/>
      <c r="B257" s="173"/>
      <c r="C257" s="37"/>
      <c r="D257" s="37"/>
      <c r="E257" s="37"/>
      <c r="F257" s="37"/>
      <c r="G257" s="37"/>
      <c r="H257" s="37"/>
      <c r="I257" s="37"/>
      <c r="J257" s="128"/>
    </row>
    <row r="258" spans="1:10" ht="17.25" customHeight="1" thickBot="1" x14ac:dyDescent="0.2">
      <c r="A258" s="108"/>
      <c r="B258" s="173" t="s">
        <v>231</v>
      </c>
      <c r="C258" s="246"/>
      <c r="D258" s="247"/>
      <c r="E258" s="247"/>
      <c r="F258" s="247"/>
      <c r="G258" s="247"/>
      <c r="H258" s="247"/>
      <c r="I258" s="248"/>
      <c r="J258" s="128" t="s">
        <v>286</v>
      </c>
    </row>
    <row r="259" spans="1:10" ht="7.5" customHeight="1" thickBot="1" x14ac:dyDescent="0.2">
      <c r="A259" s="108"/>
      <c r="B259" s="173"/>
      <c r="C259" s="37"/>
      <c r="D259" s="37"/>
      <c r="E259" s="37"/>
      <c r="F259" s="37"/>
      <c r="G259" s="37"/>
      <c r="H259" s="37"/>
      <c r="I259" s="37"/>
      <c r="J259" s="128"/>
    </row>
    <row r="260" spans="1:10" ht="17.25" customHeight="1" thickBot="1" x14ac:dyDescent="0.2">
      <c r="A260" s="108"/>
      <c r="B260" s="173" t="s">
        <v>287</v>
      </c>
      <c r="C260" s="282"/>
      <c r="D260" s="283"/>
      <c r="E260" s="113" t="s">
        <v>232</v>
      </c>
      <c r="F260" s="113"/>
      <c r="G260" s="113"/>
      <c r="H260" s="113"/>
      <c r="I260" s="113"/>
      <c r="J260" s="128" t="s">
        <v>288</v>
      </c>
    </row>
    <row r="261" spans="1:10" ht="7.5" customHeight="1" thickBot="1" x14ac:dyDescent="0.2">
      <c r="A261" s="108"/>
      <c r="B261" s="173"/>
      <c r="C261" s="37"/>
      <c r="D261" s="37"/>
      <c r="E261" s="37"/>
      <c r="F261" s="37"/>
      <c r="G261" s="37"/>
      <c r="H261" s="37"/>
      <c r="I261" s="37"/>
      <c r="J261" s="128"/>
    </row>
    <row r="262" spans="1:10" ht="17.25" customHeight="1" thickBot="1" x14ac:dyDescent="0.2">
      <c r="A262" s="108"/>
      <c r="B262" s="173" t="s">
        <v>233</v>
      </c>
      <c r="C262" s="246"/>
      <c r="D262" s="247"/>
      <c r="E262" s="247"/>
      <c r="F262" s="247"/>
      <c r="G262" s="247"/>
      <c r="H262" s="247"/>
      <c r="I262" s="248"/>
      <c r="J262" s="128" t="s">
        <v>286</v>
      </c>
    </row>
    <row r="263" spans="1:10" ht="7.5" customHeight="1" thickBot="1" x14ac:dyDescent="0.2">
      <c r="A263" s="108"/>
      <c r="B263" s="173"/>
      <c r="C263" s="37"/>
      <c r="D263" s="37"/>
      <c r="E263" s="37"/>
      <c r="F263" s="37"/>
      <c r="G263" s="37"/>
      <c r="H263" s="37"/>
      <c r="I263" s="37"/>
      <c r="J263" s="128"/>
    </row>
    <row r="264" spans="1:10" ht="17.25" customHeight="1" thickBot="1" x14ac:dyDescent="0.2">
      <c r="A264" s="108"/>
      <c r="B264" s="173" t="s">
        <v>233</v>
      </c>
      <c r="C264" s="246"/>
      <c r="D264" s="247"/>
      <c r="E264" s="247"/>
      <c r="F264" s="247"/>
      <c r="G264" s="247"/>
      <c r="H264" s="247"/>
      <c r="I264" s="248"/>
      <c r="J264" s="128" t="s">
        <v>285</v>
      </c>
    </row>
    <row r="265" spans="1:10" ht="7.5" customHeight="1" thickBot="1" x14ac:dyDescent="0.2">
      <c r="A265" s="108"/>
      <c r="B265" s="173"/>
      <c r="C265" s="37"/>
      <c r="D265" s="37"/>
      <c r="E265" s="37"/>
      <c r="F265" s="37"/>
      <c r="G265" s="37"/>
      <c r="H265" s="37"/>
      <c r="I265" s="37"/>
      <c r="J265" s="128"/>
    </row>
    <row r="266" spans="1:10" ht="17.25" customHeight="1" thickBot="1" x14ac:dyDescent="0.2">
      <c r="A266" s="108"/>
      <c r="B266" s="173" t="s">
        <v>233</v>
      </c>
      <c r="C266" s="246"/>
      <c r="D266" s="247"/>
      <c r="E266" s="247"/>
      <c r="F266" s="247"/>
      <c r="G266" s="247"/>
      <c r="H266" s="247"/>
      <c r="I266" s="248"/>
      <c r="J266" s="128" t="s">
        <v>285</v>
      </c>
    </row>
    <row r="267" spans="1:10" ht="7.5" customHeight="1" thickBot="1" x14ac:dyDescent="0.2">
      <c r="A267" s="108"/>
      <c r="B267" s="173"/>
      <c r="C267" s="37"/>
      <c r="D267" s="37"/>
      <c r="E267" s="37"/>
      <c r="F267" s="37"/>
      <c r="G267" s="37"/>
      <c r="H267" s="37"/>
      <c r="I267" s="37"/>
      <c r="J267" s="128"/>
    </row>
    <row r="268" spans="1:10" ht="17.25" customHeight="1" thickBot="1" x14ac:dyDescent="0.2">
      <c r="A268" s="108"/>
      <c r="B268" s="173" t="s">
        <v>233</v>
      </c>
      <c r="C268" s="246"/>
      <c r="D268" s="247"/>
      <c r="E268" s="247"/>
      <c r="F268" s="247"/>
      <c r="G268" s="247"/>
      <c r="H268" s="247"/>
      <c r="I268" s="248"/>
      <c r="J268" s="128" t="s">
        <v>285</v>
      </c>
    </row>
    <row r="269" spans="1:10" ht="7.5" customHeight="1" thickBot="1" x14ac:dyDescent="0.2">
      <c r="A269" s="108"/>
      <c r="B269" s="173"/>
      <c r="C269" s="37"/>
      <c r="D269" s="37"/>
      <c r="E269" s="37"/>
      <c r="F269" s="37"/>
      <c r="G269" s="37"/>
      <c r="H269" s="37"/>
      <c r="I269" s="37"/>
      <c r="J269" s="128"/>
    </row>
    <row r="270" spans="1:10" ht="17.25" customHeight="1" thickBot="1" x14ac:dyDescent="0.2">
      <c r="A270" s="108"/>
      <c r="B270" s="173" t="s">
        <v>233</v>
      </c>
      <c r="C270" s="246"/>
      <c r="D270" s="247"/>
      <c r="E270" s="247"/>
      <c r="F270" s="247"/>
      <c r="G270" s="247"/>
      <c r="H270" s="247"/>
      <c r="I270" s="248"/>
      <c r="J270" s="128" t="s">
        <v>285</v>
      </c>
    </row>
    <row r="271" spans="1:10" ht="7.5" customHeight="1" x14ac:dyDescent="0.15">
      <c r="A271" s="108"/>
      <c r="B271" s="173"/>
      <c r="C271" s="37"/>
      <c r="D271" s="37"/>
      <c r="E271" s="37"/>
      <c r="F271" s="37"/>
      <c r="G271" s="37"/>
      <c r="H271" s="37"/>
      <c r="I271" s="37"/>
      <c r="J271" s="128"/>
    </row>
    <row r="272" spans="1:10" ht="17.25" customHeight="1" x14ac:dyDescent="0.15">
      <c r="A272" s="268" t="s">
        <v>381</v>
      </c>
      <c r="B272" s="269"/>
      <c r="C272" s="129"/>
      <c r="D272" s="129"/>
      <c r="E272" s="129"/>
      <c r="F272" s="129"/>
      <c r="G272" s="129"/>
      <c r="H272" s="129"/>
      <c r="I272" s="129"/>
      <c r="J272" s="131"/>
    </row>
    <row r="273" spans="1:10" ht="7.5" customHeight="1" thickBot="1" x14ac:dyDescent="0.2">
      <c r="A273" s="108"/>
      <c r="B273" s="173"/>
      <c r="C273" s="37"/>
      <c r="D273" s="37"/>
      <c r="E273" s="37"/>
      <c r="F273" s="37"/>
      <c r="G273" s="37"/>
      <c r="H273" s="37"/>
      <c r="I273" s="37"/>
      <c r="J273" s="128"/>
    </row>
    <row r="274" spans="1:10" ht="17.25" customHeight="1" thickBot="1" x14ac:dyDescent="0.2">
      <c r="A274" s="108"/>
      <c r="B274" s="173" t="s">
        <v>231</v>
      </c>
      <c r="C274" s="246"/>
      <c r="D274" s="247"/>
      <c r="E274" s="247"/>
      <c r="F274" s="247"/>
      <c r="G274" s="247"/>
      <c r="H274" s="247"/>
      <c r="I274" s="248"/>
      <c r="J274" s="128" t="s">
        <v>286</v>
      </c>
    </row>
    <row r="275" spans="1:10" ht="7.5" customHeight="1" thickBot="1" x14ac:dyDescent="0.2">
      <c r="A275" s="108"/>
      <c r="B275" s="173"/>
      <c r="C275" s="37"/>
      <c r="D275" s="37"/>
      <c r="E275" s="37"/>
      <c r="F275" s="37"/>
      <c r="G275" s="37"/>
      <c r="H275" s="37"/>
      <c r="I275" s="37"/>
      <c r="J275" s="128"/>
    </row>
    <row r="276" spans="1:10" ht="17.25" customHeight="1" thickBot="1" x14ac:dyDescent="0.2">
      <c r="A276" s="108"/>
      <c r="B276" s="173" t="s">
        <v>287</v>
      </c>
      <c r="C276" s="282"/>
      <c r="D276" s="283"/>
      <c r="E276" s="113" t="s">
        <v>232</v>
      </c>
      <c r="F276" s="113"/>
      <c r="G276" s="113"/>
      <c r="H276" s="113"/>
      <c r="I276" s="113"/>
      <c r="J276" s="128" t="s">
        <v>288</v>
      </c>
    </row>
    <row r="277" spans="1:10" ht="7.5" customHeight="1" thickBot="1" x14ac:dyDescent="0.2">
      <c r="A277" s="108"/>
      <c r="B277" s="173"/>
      <c r="C277" s="37"/>
      <c r="D277" s="37"/>
      <c r="E277" s="37"/>
      <c r="F277" s="37"/>
      <c r="G277" s="37"/>
      <c r="H277" s="37"/>
      <c r="I277" s="37"/>
      <c r="J277" s="128"/>
    </row>
    <row r="278" spans="1:10" ht="17.25" customHeight="1" thickBot="1" x14ac:dyDescent="0.2">
      <c r="A278" s="108"/>
      <c r="B278" s="173" t="s">
        <v>233</v>
      </c>
      <c r="C278" s="246"/>
      <c r="D278" s="247"/>
      <c r="E278" s="247"/>
      <c r="F278" s="247"/>
      <c r="G278" s="247"/>
      <c r="H278" s="247"/>
      <c r="I278" s="248"/>
      <c r="J278" s="128" t="s">
        <v>286</v>
      </c>
    </row>
    <row r="279" spans="1:10" ht="7.5" customHeight="1" thickBot="1" x14ac:dyDescent="0.2">
      <c r="A279" s="108"/>
      <c r="B279" s="173"/>
      <c r="C279" s="37"/>
      <c r="D279" s="37"/>
      <c r="E279" s="37"/>
      <c r="F279" s="37"/>
      <c r="G279" s="37"/>
      <c r="H279" s="37"/>
      <c r="I279" s="37"/>
      <c r="J279" s="128"/>
    </row>
    <row r="280" spans="1:10" ht="17.25" customHeight="1" thickBot="1" x14ac:dyDescent="0.2">
      <c r="A280" s="108"/>
      <c r="B280" s="173" t="s">
        <v>233</v>
      </c>
      <c r="C280" s="246"/>
      <c r="D280" s="247"/>
      <c r="E280" s="247"/>
      <c r="F280" s="247"/>
      <c r="G280" s="247"/>
      <c r="H280" s="247"/>
      <c r="I280" s="248"/>
      <c r="J280" s="128" t="s">
        <v>285</v>
      </c>
    </row>
    <row r="281" spans="1:10" ht="7.5" customHeight="1" thickBot="1" x14ac:dyDescent="0.2">
      <c r="A281" s="108"/>
      <c r="B281" s="173"/>
      <c r="C281" s="37"/>
      <c r="D281" s="37"/>
      <c r="E281" s="37"/>
      <c r="F281" s="37"/>
      <c r="G281" s="37"/>
      <c r="H281" s="37"/>
      <c r="I281" s="37"/>
      <c r="J281" s="128"/>
    </row>
    <row r="282" spans="1:10" ht="17.25" customHeight="1" thickBot="1" x14ac:dyDescent="0.2">
      <c r="A282" s="108"/>
      <c r="B282" s="173" t="s">
        <v>233</v>
      </c>
      <c r="C282" s="246"/>
      <c r="D282" s="247"/>
      <c r="E282" s="247"/>
      <c r="F282" s="247"/>
      <c r="G282" s="247"/>
      <c r="H282" s="247"/>
      <c r="I282" s="248"/>
      <c r="J282" s="128" t="s">
        <v>285</v>
      </c>
    </row>
    <row r="283" spans="1:10" ht="7.5" customHeight="1" thickBot="1" x14ac:dyDescent="0.2">
      <c r="A283" s="108"/>
      <c r="B283" s="173"/>
      <c r="C283" s="37"/>
      <c r="D283" s="37"/>
      <c r="E283" s="37"/>
      <c r="F283" s="37"/>
      <c r="G283" s="37"/>
      <c r="H283" s="37"/>
      <c r="I283" s="37"/>
      <c r="J283" s="128"/>
    </row>
    <row r="284" spans="1:10" ht="17.25" customHeight="1" thickBot="1" x14ac:dyDescent="0.2">
      <c r="A284" s="108"/>
      <c r="B284" s="173" t="s">
        <v>233</v>
      </c>
      <c r="C284" s="246"/>
      <c r="D284" s="247"/>
      <c r="E284" s="247"/>
      <c r="F284" s="247"/>
      <c r="G284" s="247"/>
      <c r="H284" s="247"/>
      <c r="I284" s="248"/>
      <c r="J284" s="128" t="s">
        <v>285</v>
      </c>
    </row>
    <row r="285" spans="1:10" ht="7.5" customHeight="1" thickBot="1" x14ac:dyDescent="0.2">
      <c r="A285" s="108"/>
      <c r="B285" s="173"/>
      <c r="C285" s="37"/>
      <c r="D285" s="37"/>
      <c r="E285" s="37"/>
      <c r="F285" s="37"/>
      <c r="G285" s="37"/>
      <c r="H285" s="37"/>
      <c r="I285" s="37"/>
      <c r="J285" s="128"/>
    </row>
    <row r="286" spans="1:10" ht="17.25" customHeight="1" thickBot="1" x14ac:dyDescent="0.2">
      <c r="A286" s="108"/>
      <c r="B286" s="173" t="s">
        <v>233</v>
      </c>
      <c r="C286" s="246"/>
      <c r="D286" s="247"/>
      <c r="E286" s="247"/>
      <c r="F286" s="247"/>
      <c r="G286" s="247"/>
      <c r="H286" s="247"/>
      <c r="I286" s="248"/>
      <c r="J286" s="128" t="s">
        <v>285</v>
      </c>
    </row>
    <row r="287" spans="1:10" ht="7.5" customHeight="1" x14ac:dyDescent="0.15">
      <c r="A287" s="108"/>
      <c r="B287" s="173"/>
      <c r="C287" s="37"/>
      <c r="D287" s="37"/>
      <c r="E287" s="37"/>
      <c r="F287" s="37"/>
      <c r="G287" s="37"/>
      <c r="H287" s="37"/>
      <c r="I287" s="37"/>
      <c r="J287" s="128"/>
    </row>
  </sheetData>
  <sheetProtection selectLockedCells="1"/>
  <mergeCells count="150">
    <mergeCell ref="C32:I32"/>
    <mergeCell ref="C34:I34"/>
    <mergeCell ref="L31:P39"/>
    <mergeCell ref="C36:I36"/>
    <mergeCell ref="C38:I38"/>
    <mergeCell ref="A74:J74"/>
    <mergeCell ref="C58:I58"/>
    <mergeCell ref="C46:I46"/>
    <mergeCell ref="C44:I44"/>
    <mergeCell ref="A54:B54"/>
    <mergeCell ref="L42:P59"/>
    <mergeCell ref="A272:B272"/>
    <mergeCell ref="C274:I274"/>
    <mergeCell ref="C276:D276"/>
    <mergeCell ref="C98:I98"/>
    <mergeCell ref="C100:D100"/>
    <mergeCell ref="C102:D102"/>
    <mergeCell ref="F102:H102"/>
    <mergeCell ref="A250:B250"/>
    <mergeCell ref="C252:I252"/>
    <mergeCell ref="C254:I254"/>
    <mergeCell ref="C258:I258"/>
    <mergeCell ref="C262:I262"/>
    <mergeCell ref="C264:I264"/>
    <mergeCell ref="C266:I266"/>
    <mergeCell ref="C268:I268"/>
    <mergeCell ref="C270:I270"/>
    <mergeCell ref="A256:B256"/>
    <mergeCell ref="C260:D260"/>
    <mergeCell ref="C199:I199"/>
    <mergeCell ref="A106:B106"/>
    <mergeCell ref="A195:B195"/>
    <mergeCell ref="G135:H135"/>
    <mergeCell ref="G137:H137"/>
    <mergeCell ref="A125:B125"/>
    <mergeCell ref="C278:I278"/>
    <mergeCell ref="C280:I280"/>
    <mergeCell ref="C282:I282"/>
    <mergeCell ref="C284:I284"/>
    <mergeCell ref="C286:I286"/>
    <mergeCell ref="J147:J148"/>
    <mergeCell ref="C207:D207"/>
    <mergeCell ref="C203:I203"/>
    <mergeCell ref="G171:H171"/>
    <mergeCell ref="C192:I193"/>
    <mergeCell ref="A197:B197"/>
    <mergeCell ref="C209:I209"/>
    <mergeCell ref="C213:I213"/>
    <mergeCell ref="C220:I220"/>
    <mergeCell ref="C215:D215"/>
    <mergeCell ref="C222:D222"/>
    <mergeCell ref="C205:I205"/>
    <mergeCell ref="C201:D201"/>
    <mergeCell ref="J183:J184"/>
    <mergeCell ref="J192:J193"/>
    <mergeCell ref="L240:P242"/>
    <mergeCell ref="G190:H190"/>
    <mergeCell ref="G152:H152"/>
    <mergeCell ref="G154:H154"/>
    <mergeCell ref="G156:H156"/>
    <mergeCell ref="G158:H158"/>
    <mergeCell ref="G165:H165"/>
    <mergeCell ref="G179:H179"/>
    <mergeCell ref="G181:H181"/>
    <mergeCell ref="G188:H188"/>
    <mergeCell ref="L197:P201"/>
    <mergeCell ref="C217:I217"/>
    <mergeCell ref="C224:I224"/>
    <mergeCell ref="A175:B175"/>
    <mergeCell ref="A186:B186"/>
    <mergeCell ref="G108:H108"/>
    <mergeCell ref="G110:H110"/>
    <mergeCell ref="G112:H112"/>
    <mergeCell ref="G116:H116"/>
    <mergeCell ref="C183:I184"/>
    <mergeCell ref="C173:I173"/>
    <mergeCell ref="J122:J123"/>
    <mergeCell ref="G143:H143"/>
    <mergeCell ref="G145:H145"/>
    <mergeCell ref="G141:H141"/>
    <mergeCell ref="G167:H167"/>
    <mergeCell ref="G139:H139"/>
    <mergeCell ref="C160:I161"/>
    <mergeCell ref="C147:I148"/>
    <mergeCell ref="C122:I123"/>
    <mergeCell ref="J160:J161"/>
    <mergeCell ref="G114:H114"/>
    <mergeCell ref="A150:B150"/>
    <mergeCell ref="A163:B163"/>
    <mergeCell ref="L76:P82"/>
    <mergeCell ref="L96:P102"/>
    <mergeCell ref="C80:D80"/>
    <mergeCell ref="C82:D82"/>
    <mergeCell ref="F82:H82"/>
    <mergeCell ref="C78:I78"/>
    <mergeCell ref="A84:J84"/>
    <mergeCell ref="C86:I86"/>
    <mergeCell ref="C88:I88"/>
    <mergeCell ref="C90:D90"/>
    <mergeCell ref="C92:D92"/>
    <mergeCell ref="F92:H92"/>
    <mergeCell ref="A94:J94"/>
    <mergeCell ref="A4:J4"/>
    <mergeCell ref="C68:I68"/>
    <mergeCell ref="A20:B20"/>
    <mergeCell ref="G22:H22"/>
    <mergeCell ref="C22:D22"/>
    <mergeCell ref="E22:F22"/>
    <mergeCell ref="C24:D24"/>
    <mergeCell ref="E24:F24"/>
    <mergeCell ref="G24:H24"/>
    <mergeCell ref="C28:D28"/>
    <mergeCell ref="C64:I64"/>
    <mergeCell ref="C7:I7"/>
    <mergeCell ref="A7:B7"/>
    <mergeCell ref="A60:B60"/>
    <mergeCell ref="A8:B8"/>
    <mergeCell ref="A40:B40"/>
    <mergeCell ref="C16:I16"/>
    <mergeCell ref="C18:I18"/>
    <mergeCell ref="C12:I12"/>
    <mergeCell ref="C14:I14"/>
    <mergeCell ref="C56:I56"/>
    <mergeCell ref="G26:I26"/>
    <mergeCell ref="C50:I50"/>
    <mergeCell ref="C52:I52"/>
    <mergeCell ref="L16:P20"/>
    <mergeCell ref="L228:P232"/>
    <mergeCell ref="L252:P256"/>
    <mergeCell ref="L106:P120"/>
    <mergeCell ref="A48:B48"/>
    <mergeCell ref="A42:B42"/>
    <mergeCell ref="C62:I62"/>
    <mergeCell ref="E28:F28"/>
    <mergeCell ref="G28:H28"/>
    <mergeCell ref="A72:B72"/>
    <mergeCell ref="C76:I76"/>
    <mergeCell ref="C96:I96"/>
    <mergeCell ref="G118:H118"/>
    <mergeCell ref="G120:H120"/>
    <mergeCell ref="G169:H169"/>
    <mergeCell ref="G177:H177"/>
    <mergeCell ref="G131:H131"/>
    <mergeCell ref="G133:H133"/>
    <mergeCell ref="C70:I70"/>
    <mergeCell ref="L64:P66"/>
    <mergeCell ref="L22:P28"/>
    <mergeCell ref="L85:P93"/>
    <mergeCell ref="A226:J226"/>
    <mergeCell ref="A104:J104"/>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C228 C242 C230 C232 C234 C236 C238 C240 C246 C244 C248">
      <formula1>"1,2,3,4,5,6,7,8,9,10,11,12"</formula1>
    </dataValidation>
    <dataValidation type="list" allowBlank="1" showInputMessage="1" showErrorMessage="1" errorTitle="日にちの入力" error="日にちを選択して下さい" sqref="G10:G11 E228 E242 E230 E232 E234 E236 E238 E240 E246 E244 E248">
      <formula1>"1,2,3,4,5,6,7,8,9,10,11,12,13,14,15,16,17,18,19,20,21,22,23,24,25,26,27,28,29,30,31"</formula1>
    </dataValidation>
    <dataValidation type="list" allowBlank="1" showInputMessage="1" showErrorMessage="1" sqref="C66">
      <formula1>"○,-"</formula1>
    </dataValidation>
    <dataValidation type="list" allowBlank="1" showInputMessage="1" showErrorMessage="1" sqref="C82:D82 C102:D102 C92:D92">
      <formula1>"徒歩,車両"</formula1>
    </dataValidation>
    <dataValidation type="list" allowBlank="1" showInputMessage="1" showErrorMessage="1" sqref="C201:D201 C215:D215 C207:D207 C222:D222 C260:D260 C276:D276">
      <formula1>"１,２,３,４,５,６,７,８,９,１０,１１,１２"</formula1>
    </dataValidation>
    <dataValidation type="list" allowBlank="1" showInputMessage="1" sqref="C203:I203 C209:I209">
      <formula1>"防災情報及び避難誘導,防災情報,避難誘導"</formula1>
    </dataValidation>
    <dataValidation type="list" allowBlank="1" showInputMessage="1" sqref="C199:I199 C205:I205 C213:I213 C220:I220">
      <formula1>"新規採用の従業員,全従業員"</formula1>
    </dataValidation>
    <dataValidation type="list" allowBlank="1" showInputMessage="1" sqref="C217:I217 C224:I224">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108 G110 G112 G114 G116 G118 G120 G143 G145 G131 G133 G135 G137 G139 G141 G152 G154 G156 G158 G165 G167 G169 G171 G177 G179 G181 G188 G190"/>
    <dataValidation type="list" allowBlank="1" showInputMessage="1" showErrorMessage="1" sqref="C108 C110 C112 C114 C116 C118 C120 C127 C131 C133 C135 C137 C139 C141 C143 C145 C129 C179 C156 C158 C152 C169 C171 C190 C154 C165 C181 C167 C177 C188">
      <formula1>"有,無"</formula1>
    </dataValidation>
    <dataValidation type="list" allowBlank="1" showInputMessage="1" showErrorMessage="1" sqref="C44:I44 C50:I50 C56:I56">
      <formula1>"富士川,荒川,貢川"</formula1>
    </dataValidation>
  </dataValidations>
  <hyperlinks>
    <hyperlink ref="Q66" r:id="rId1"/>
    <hyperlink ref="C64:I64" r:id="rId2" display="https://www.cit.yamanashi.jp"/>
  </hyperlinks>
  <pageMargins left="0.7" right="0.7" top="0.75" bottom="0.75" header="0.3" footer="0.3"/>
  <pageSetup paperSize="9" scale="55" orientation="portrait" r:id="rId3"/>
  <rowBreaks count="2" manualBreakCount="2">
    <brk id="71" max="16383" man="1"/>
    <brk id="149" max="9"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1"/>
  <sheetViews>
    <sheetView showGridLines="0" view="pageBreakPreview" topLeftCell="A169" zoomScale="70" zoomScaleNormal="100" zoomScaleSheetLayoutView="70" workbookViewId="0">
      <selection activeCell="E175" sqref="E175"/>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496" t="s">
        <v>21</v>
      </c>
      <c r="B16" s="496"/>
      <c r="C16" s="496"/>
      <c r="D16" s="496"/>
      <c r="E16" s="496"/>
      <c r="F16" s="496"/>
      <c r="G16" s="496"/>
      <c r="H16" s="496"/>
      <c r="I16" s="496"/>
      <c r="J16" s="496"/>
      <c r="K16" s="8"/>
    </row>
    <row r="17" spans="1:11" ht="17.25" customHeight="1" x14ac:dyDescent="0.15">
      <c r="A17" s="496"/>
      <c r="B17" s="496"/>
      <c r="C17" s="496"/>
      <c r="D17" s="496"/>
      <c r="E17" s="496"/>
      <c r="F17" s="496"/>
      <c r="G17" s="496"/>
      <c r="H17" s="496"/>
      <c r="I17" s="496"/>
      <c r="J17" s="496"/>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498">
        <f>入力シート!C12</f>
        <v>0</v>
      </c>
      <c r="B31" s="498"/>
      <c r="C31" s="498"/>
      <c r="D31" s="498"/>
      <c r="E31" s="498"/>
      <c r="F31" s="498"/>
      <c r="G31" s="498"/>
      <c r="H31" s="498"/>
      <c r="I31" s="498"/>
      <c r="J31" s="498"/>
      <c r="K31" s="7"/>
    </row>
    <row r="32" spans="1:11" ht="17.25" customHeight="1" x14ac:dyDescent="0.15">
      <c r="A32" s="498"/>
      <c r="B32" s="498"/>
      <c r="C32" s="498"/>
      <c r="D32" s="498"/>
      <c r="E32" s="498"/>
      <c r="F32" s="498"/>
      <c r="G32" s="498"/>
      <c r="H32" s="498"/>
      <c r="I32" s="498"/>
      <c r="J32" s="498"/>
      <c r="K32" s="7"/>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497" t="str">
        <f ca="1">入力シート!C10&amp;"年 "&amp;入力シート!E10&amp;"月　作成"</f>
        <v>2021年 月　作成</v>
      </c>
      <c r="B37" s="497"/>
      <c r="C37" s="497"/>
      <c r="D37" s="497"/>
      <c r="E37" s="497"/>
      <c r="F37" s="497"/>
      <c r="G37" s="497"/>
      <c r="H37" s="497"/>
      <c r="I37" s="497"/>
      <c r="J37" s="497"/>
    </row>
    <row r="38" spans="1:10" ht="17.25" customHeight="1" x14ac:dyDescent="0.15">
      <c r="A38" s="497"/>
      <c r="B38" s="497"/>
      <c r="C38" s="497"/>
      <c r="D38" s="497"/>
      <c r="E38" s="497"/>
      <c r="F38" s="497"/>
      <c r="G38" s="497"/>
      <c r="H38" s="497"/>
      <c r="I38" s="497"/>
      <c r="J38" s="497"/>
    </row>
    <row r="39" spans="1:10" ht="17.25" customHeight="1" x14ac:dyDescent="0.15"/>
    <row r="40" spans="1:10" ht="17.25" customHeight="1" x14ac:dyDescent="0.15"/>
    <row r="41" spans="1:10" ht="17.25" customHeight="1" x14ac:dyDescent="0.15"/>
    <row r="42" spans="1:10" ht="17.25" customHeight="1" x14ac:dyDescent="0.15">
      <c r="A42" s="2"/>
    </row>
    <row r="43" spans="1:10" ht="17.25" customHeight="1" x14ac:dyDescent="0.15">
      <c r="A43" s="2"/>
    </row>
    <row r="44" spans="1:10" ht="17.25" customHeight="1" x14ac:dyDescent="0.15">
      <c r="A44" s="2"/>
    </row>
    <row r="45" spans="1:10" ht="17.25" customHeight="1" x14ac:dyDescent="0.15">
      <c r="A45" s="2"/>
    </row>
    <row r="46" spans="1:10" ht="17.25" customHeight="1" x14ac:dyDescent="0.15">
      <c r="A46" s="2"/>
    </row>
    <row r="47" spans="1:10" ht="17.25" customHeight="1" x14ac:dyDescent="0.15">
      <c r="A47" s="2"/>
    </row>
    <row r="48" spans="1:10" ht="17.25" customHeight="1" x14ac:dyDescent="0.15">
      <c r="A48" s="2"/>
    </row>
    <row r="49" spans="1:17" ht="17.25" customHeight="1" x14ac:dyDescent="0.15">
      <c r="A49" s="2"/>
    </row>
    <row r="50" spans="1:17" ht="17.25" customHeight="1" x14ac:dyDescent="0.15">
      <c r="A50" s="2"/>
      <c r="L50" s="241" t="s">
        <v>397</v>
      </c>
    </row>
    <row r="51" spans="1:17" ht="17.25" customHeight="1" x14ac:dyDescent="0.15">
      <c r="A51" s="2"/>
    </row>
    <row r="52" spans="1:17" ht="17.25" customHeight="1" x14ac:dyDescent="0.15">
      <c r="A52" s="2"/>
    </row>
    <row r="53" spans="1:17" ht="17.25" customHeight="1" x14ac:dyDescent="0.15">
      <c r="A53" s="2"/>
    </row>
    <row r="54" spans="1:17" ht="17.25" customHeight="1" x14ac:dyDescent="0.15">
      <c r="A54" s="2"/>
    </row>
    <row r="55" spans="1:17" ht="17.25" customHeight="1" x14ac:dyDescent="0.15">
      <c r="A55" s="2"/>
    </row>
    <row r="56" spans="1:17" ht="17.25" customHeight="1" x14ac:dyDescent="0.15">
      <c r="A56" s="2"/>
    </row>
    <row r="57" spans="1:17" ht="17.25" customHeight="1" x14ac:dyDescent="0.15">
      <c r="A57" s="2"/>
    </row>
    <row r="58" spans="1:17" ht="17.25" customHeight="1" x14ac:dyDescent="0.15">
      <c r="A58" s="2"/>
    </row>
    <row r="59" spans="1:17" ht="17.25" customHeight="1" x14ac:dyDescent="0.15">
      <c r="A59" s="2"/>
    </row>
    <row r="60" spans="1:17" ht="17.25" customHeight="1" x14ac:dyDescent="0.15">
      <c r="A60" s="2"/>
      <c r="L60" s="311" t="s">
        <v>394</v>
      </c>
      <c r="M60" s="311"/>
      <c r="N60" s="311"/>
      <c r="O60" s="311"/>
      <c r="P60" s="311"/>
      <c r="Q60" s="311"/>
    </row>
    <row r="61" spans="1:17" ht="17.25" customHeight="1" x14ac:dyDescent="0.15">
      <c r="A61" s="2"/>
      <c r="L61" s="311"/>
      <c r="M61" s="311"/>
      <c r="N61" s="311"/>
      <c r="O61" s="311"/>
      <c r="P61" s="311"/>
      <c r="Q61" s="311"/>
    </row>
    <row r="62" spans="1:17" ht="17.25" customHeight="1" x14ac:dyDescent="0.15">
      <c r="A62" s="2"/>
      <c r="L62" s="311"/>
      <c r="M62" s="311"/>
      <c r="N62" s="311"/>
      <c r="O62" s="311"/>
      <c r="P62" s="311"/>
      <c r="Q62" s="311"/>
    </row>
    <row r="63" spans="1:17" ht="17.25" customHeight="1" x14ac:dyDescent="0.15">
      <c r="A63" s="2"/>
      <c r="L63" s="311"/>
      <c r="M63" s="311"/>
      <c r="N63" s="311"/>
      <c r="O63" s="311"/>
      <c r="P63" s="311"/>
      <c r="Q63" s="311"/>
    </row>
    <row r="64" spans="1:17" ht="17.25" customHeight="1" x14ac:dyDescent="0.15">
      <c r="A64" s="2"/>
    </row>
    <row r="65" spans="1:17" ht="17.25" customHeight="1" x14ac:dyDescent="0.15">
      <c r="A65" s="2"/>
    </row>
    <row r="66" spans="1:17" ht="17.25" customHeight="1" x14ac:dyDescent="0.15">
      <c r="A66" s="2"/>
    </row>
    <row r="67" spans="1:17" ht="17.25" customHeight="1" x14ac:dyDescent="0.15">
      <c r="A67" s="2"/>
    </row>
    <row r="68" spans="1:17" ht="17.25" customHeight="1" x14ac:dyDescent="0.15">
      <c r="A68" s="2"/>
    </row>
    <row r="69" spans="1:17" ht="17.25" customHeight="1" x14ac:dyDescent="0.15">
      <c r="A69" s="2"/>
      <c r="L69" s="6"/>
      <c r="M69" s="218"/>
      <c r="N69" s="218"/>
      <c r="O69" s="218"/>
      <c r="P69" s="218"/>
      <c r="Q69" s="218"/>
    </row>
    <row r="70" spans="1:17" ht="17.25" customHeight="1" x14ac:dyDescent="0.15">
      <c r="A70" s="2"/>
      <c r="L70" s="6"/>
      <c r="M70" s="218"/>
      <c r="N70" s="218"/>
      <c r="O70" s="218"/>
      <c r="P70" s="218"/>
      <c r="Q70" s="218"/>
    </row>
    <row r="71" spans="1:17" ht="17.25" customHeight="1" x14ac:dyDescent="0.15">
      <c r="A71" s="2"/>
      <c r="L71" s="311" t="s">
        <v>335</v>
      </c>
      <c r="M71" s="311"/>
      <c r="N71" s="311"/>
      <c r="O71" s="311"/>
      <c r="P71" s="311"/>
      <c r="Q71" s="311"/>
    </row>
    <row r="72" spans="1:17" ht="17.25" customHeight="1" x14ac:dyDescent="0.15">
      <c r="A72" s="2"/>
      <c r="L72" s="311"/>
      <c r="M72" s="311"/>
      <c r="N72" s="311"/>
      <c r="O72" s="311"/>
      <c r="P72" s="311"/>
      <c r="Q72" s="311"/>
    </row>
    <row r="73" spans="1:17" ht="17.25" customHeight="1" x14ac:dyDescent="0.15">
      <c r="A73" s="2"/>
      <c r="L73" s="6"/>
      <c r="M73" s="218"/>
      <c r="N73" s="218"/>
      <c r="O73" s="218"/>
      <c r="P73" s="218"/>
      <c r="Q73" s="218"/>
    </row>
    <row r="74" spans="1:17" ht="17.25" customHeight="1" x14ac:dyDescent="0.15">
      <c r="A74" s="2"/>
    </row>
    <row r="75" spans="1:17" ht="17.25" customHeight="1" x14ac:dyDescent="0.15">
      <c r="A75" s="2"/>
      <c r="L75" s="312" t="s">
        <v>396</v>
      </c>
      <c r="M75" s="312"/>
      <c r="N75" s="312"/>
      <c r="O75" s="312"/>
      <c r="P75" s="312"/>
      <c r="Q75" s="312"/>
    </row>
    <row r="76" spans="1:17" ht="17.25" customHeight="1" x14ac:dyDescent="0.15">
      <c r="A76" s="2"/>
      <c r="L76" s="312"/>
      <c r="M76" s="312"/>
      <c r="N76" s="312"/>
      <c r="O76" s="312"/>
      <c r="P76" s="312"/>
      <c r="Q76" s="312"/>
    </row>
    <row r="77" spans="1:17" ht="17.25" customHeight="1" x14ac:dyDescent="0.15">
      <c r="A77" s="2"/>
      <c r="L77" s="312"/>
      <c r="M77" s="312"/>
      <c r="N77" s="312"/>
      <c r="O77" s="312"/>
      <c r="P77" s="312"/>
      <c r="Q77" s="312"/>
    </row>
    <row r="78" spans="1:17" ht="17.25" customHeight="1" x14ac:dyDescent="0.15">
      <c r="A78" s="2"/>
      <c r="L78" s="312"/>
      <c r="M78" s="312"/>
      <c r="N78" s="312"/>
      <c r="O78" s="312"/>
      <c r="P78" s="312"/>
      <c r="Q78" s="312"/>
    </row>
    <row r="79" spans="1:17" ht="17.25" customHeight="1" x14ac:dyDescent="0.15">
      <c r="A79" s="2"/>
      <c r="L79" s="312"/>
      <c r="M79" s="312"/>
      <c r="N79" s="312"/>
      <c r="O79" s="312"/>
      <c r="P79" s="312"/>
      <c r="Q79" s="312"/>
    </row>
    <row r="80" spans="1:17" ht="17.25" customHeight="1" x14ac:dyDescent="0.15">
      <c r="A80" s="2"/>
    </row>
    <row r="81" spans="1:25" ht="17.25" customHeight="1" x14ac:dyDescent="0.15">
      <c r="A81" s="2"/>
    </row>
    <row r="82" spans="1:25" ht="17.25" customHeight="1" x14ac:dyDescent="0.15">
      <c r="A82" s="2"/>
    </row>
    <row r="83" spans="1:25" ht="17.25" customHeight="1" x14ac:dyDescent="0.15">
      <c r="A83" s="2"/>
    </row>
    <row r="84" spans="1:25" ht="17.25" customHeight="1" x14ac:dyDescent="0.15">
      <c r="A84" s="2"/>
    </row>
    <row r="85" spans="1:25" ht="17.25" customHeight="1" x14ac:dyDescent="0.15">
      <c r="A85" s="2"/>
    </row>
    <row r="86" spans="1:25" ht="17.25" customHeight="1" x14ac:dyDescent="0.15">
      <c r="A86" s="2"/>
    </row>
    <row r="87" spans="1:25" ht="17.25" customHeight="1" x14ac:dyDescent="0.15">
      <c r="A87" s="2"/>
      <c r="L87" s="311" t="s">
        <v>386</v>
      </c>
      <c r="M87" s="311"/>
      <c r="N87" s="311"/>
      <c r="O87" s="311"/>
      <c r="P87" s="311"/>
      <c r="Q87" s="311"/>
    </row>
    <row r="88" spans="1:25" ht="17.25" customHeight="1" x14ac:dyDescent="0.15">
      <c r="A88" s="2"/>
      <c r="L88" s="311"/>
      <c r="M88" s="311"/>
      <c r="N88" s="311"/>
      <c r="O88" s="311"/>
      <c r="P88" s="311"/>
      <c r="Q88" s="311"/>
    </row>
    <row r="89" spans="1:25" ht="17.25" customHeight="1" x14ac:dyDescent="0.15">
      <c r="A89" s="2"/>
    </row>
    <row r="90" spans="1:25" ht="17.25" customHeight="1" x14ac:dyDescent="0.15">
      <c r="A90" s="2"/>
    </row>
    <row r="91" spans="1:25" ht="17.25" customHeight="1" x14ac:dyDescent="0.15">
      <c r="A91" s="2"/>
    </row>
    <row r="92" spans="1:25" ht="17.25" customHeight="1" x14ac:dyDescent="0.15">
      <c r="A92" s="2"/>
    </row>
    <row r="93" spans="1:25" ht="17.25" customHeight="1" x14ac:dyDescent="0.15">
      <c r="A93" s="2"/>
    </row>
    <row r="94" spans="1:25" ht="17.25" customHeight="1" x14ac:dyDescent="0.15">
      <c r="A94" s="2"/>
    </row>
    <row r="95" spans="1:25" ht="17.25" x14ac:dyDescent="0.15">
      <c r="A95" s="404" t="s">
        <v>181</v>
      </c>
      <c r="B95" s="404"/>
      <c r="C95" s="404"/>
      <c r="D95" s="404"/>
      <c r="E95" s="404"/>
      <c r="F95" s="404"/>
      <c r="G95" s="404"/>
      <c r="H95" s="404"/>
      <c r="I95" s="404"/>
      <c r="J95" s="404"/>
      <c r="K95" s="10"/>
    </row>
    <row r="96" spans="1:25" ht="17.25" customHeight="1" x14ac:dyDescent="0.15">
      <c r="A96" s="441" t="s">
        <v>45</v>
      </c>
      <c r="B96" s="441"/>
      <c r="C96" s="441"/>
      <c r="D96" s="441"/>
      <c r="E96" s="441"/>
      <c r="F96" s="441"/>
      <c r="G96" s="441"/>
      <c r="H96" s="441"/>
      <c r="I96" s="441"/>
      <c r="J96" s="441"/>
      <c r="K96" s="12"/>
      <c r="Y96" s="4" t="s">
        <v>22</v>
      </c>
    </row>
    <row r="97" spans="1:11" ht="17.25" customHeight="1" x14ac:dyDescent="0.15">
      <c r="A97" s="441"/>
      <c r="B97" s="441"/>
      <c r="C97" s="441"/>
      <c r="D97" s="441"/>
      <c r="E97" s="441"/>
      <c r="F97" s="441"/>
      <c r="G97" s="441"/>
      <c r="H97" s="441"/>
      <c r="I97" s="441"/>
      <c r="J97" s="441"/>
      <c r="K97" s="12"/>
    </row>
    <row r="98" spans="1:11" ht="17.25" customHeight="1" x14ac:dyDescent="0.15">
      <c r="A98" s="12"/>
      <c r="B98" s="12"/>
      <c r="C98" s="12"/>
      <c r="D98" s="12"/>
      <c r="E98" s="74"/>
      <c r="F98" s="12"/>
      <c r="G98" s="12"/>
      <c r="H98" s="12"/>
      <c r="I98" s="12"/>
      <c r="J98" s="12"/>
      <c r="K98" s="12"/>
    </row>
    <row r="99" spans="1:11" ht="17.25" customHeight="1" x14ac:dyDescent="0.15">
      <c r="A99" s="406" t="s">
        <v>46</v>
      </c>
      <c r="B99" s="406"/>
      <c r="C99" s="406"/>
      <c r="D99" s="406"/>
      <c r="E99" s="406"/>
      <c r="F99" s="406"/>
      <c r="G99" s="406"/>
      <c r="H99" s="406"/>
      <c r="I99" s="406"/>
      <c r="J99" s="406"/>
      <c r="K99" s="81"/>
    </row>
    <row r="100" spans="1:11" ht="17.25" customHeight="1" x14ac:dyDescent="0.15">
      <c r="A100" s="340" t="s">
        <v>47</v>
      </c>
      <c r="B100" s="340"/>
      <c r="C100" s="340"/>
      <c r="D100" s="340"/>
      <c r="E100" s="340"/>
      <c r="F100" s="340"/>
      <c r="G100" s="340"/>
      <c r="H100" s="340"/>
      <c r="I100" s="340"/>
      <c r="J100" s="340"/>
      <c r="K100" s="81"/>
    </row>
    <row r="101" spans="1:11" ht="17.25" customHeight="1" x14ac:dyDescent="0.15">
      <c r="A101" s="340"/>
      <c r="B101" s="340"/>
      <c r="C101" s="340"/>
      <c r="D101" s="340"/>
      <c r="E101" s="340"/>
      <c r="F101" s="340"/>
      <c r="G101" s="340"/>
      <c r="H101" s="340"/>
      <c r="I101" s="340"/>
      <c r="J101" s="340"/>
      <c r="K101" s="81"/>
    </row>
    <row r="102" spans="1:11" ht="17.25" customHeight="1" x14ac:dyDescent="0.15">
      <c r="A102" s="81"/>
      <c r="B102" s="81"/>
      <c r="C102" s="81"/>
      <c r="D102" s="81"/>
      <c r="E102" s="81"/>
      <c r="F102" s="81"/>
      <c r="G102" s="81"/>
      <c r="H102" s="81"/>
      <c r="I102" s="81"/>
      <c r="J102" s="81"/>
      <c r="K102" s="81"/>
    </row>
    <row r="103" spans="1:11" ht="17.25" x14ac:dyDescent="0.15">
      <c r="A103" s="404" t="s">
        <v>48</v>
      </c>
      <c r="B103" s="404"/>
      <c r="C103" s="404"/>
      <c r="D103" s="404"/>
      <c r="E103" s="404"/>
      <c r="F103" s="404"/>
      <c r="G103" s="404"/>
      <c r="H103" s="404"/>
      <c r="I103" s="404"/>
      <c r="J103" s="404"/>
      <c r="K103" s="10"/>
    </row>
    <row r="104" spans="1:11" ht="18" customHeight="1" x14ac:dyDescent="0.15">
      <c r="A104" s="340" t="s">
        <v>49</v>
      </c>
      <c r="B104" s="340"/>
      <c r="C104" s="340"/>
      <c r="D104" s="340"/>
      <c r="E104" s="340"/>
      <c r="F104" s="340"/>
      <c r="G104" s="340"/>
      <c r="H104" s="340"/>
      <c r="I104" s="340"/>
      <c r="J104" s="340"/>
      <c r="K104" s="12"/>
    </row>
    <row r="105" spans="1:11" ht="18" x14ac:dyDescent="0.15">
      <c r="A105" s="11"/>
      <c r="B105" s="11"/>
      <c r="C105" s="11"/>
      <c r="D105" s="11"/>
      <c r="E105" s="11"/>
      <c r="F105" s="11"/>
      <c r="G105" s="11"/>
      <c r="H105" s="11"/>
      <c r="I105" s="11"/>
      <c r="J105" s="11"/>
      <c r="K105" s="11"/>
    </row>
    <row r="106" spans="1:11" ht="18" x14ac:dyDescent="0.15">
      <c r="A106" s="469" t="s">
        <v>58</v>
      </c>
      <c r="B106" s="469"/>
      <c r="C106" s="469"/>
      <c r="D106" s="469"/>
      <c r="E106" s="469"/>
      <c r="F106" s="469"/>
      <c r="G106" s="469"/>
      <c r="H106" s="469"/>
      <c r="I106" s="469"/>
      <c r="J106" s="469"/>
      <c r="K106" s="11"/>
    </row>
    <row r="107" spans="1:11" ht="18.75" thickBot="1" x14ac:dyDescent="0.2">
      <c r="A107" s="11"/>
      <c r="B107" s="11"/>
      <c r="C107" s="11"/>
      <c r="D107" s="11"/>
      <c r="E107" s="11"/>
      <c r="F107" s="11"/>
      <c r="G107" s="11"/>
      <c r="H107" s="11"/>
      <c r="I107" s="11"/>
      <c r="J107" s="11"/>
      <c r="K107" s="11"/>
    </row>
    <row r="108" spans="1:11" ht="18" x14ac:dyDescent="0.15">
      <c r="A108" s="11"/>
      <c r="B108" s="499" t="s">
        <v>54</v>
      </c>
      <c r="C108" s="500"/>
      <c r="D108" s="500"/>
      <c r="E108" s="500"/>
      <c r="F108" s="500"/>
      <c r="G108" s="500"/>
      <c r="H108" s="500"/>
      <c r="I108" s="501"/>
      <c r="J108" s="11"/>
      <c r="K108" s="11"/>
    </row>
    <row r="109" spans="1:11" ht="18" x14ac:dyDescent="0.15">
      <c r="A109" s="11"/>
      <c r="B109" s="493" t="s">
        <v>50</v>
      </c>
      <c r="C109" s="494"/>
      <c r="D109" s="494"/>
      <c r="E109" s="495"/>
      <c r="F109" s="502" t="s">
        <v>51</v>
      </c>
      <c r="G109" s="494"/>
      <c r="H109" s="494"/>
      <c r="I109" s="503"/>
      <c r="J109" s="11"/>
      <c r="K109" s="11"/>
    </row>
    <row r="110" spans="1:11" ht="18" x14ac:dyDescent="0.15">
      <c r="A110" s="11"/>
      <c r="B110" s="493" t="s">
        <v>52</v>
      </c>
      <c r="C110" s="504"/>
      <c r="D110" s="502" t="s">
        <v>53</v>
      </c>
      <c r="E110" s="504"/>
      <c r="F110" s="502" t="s">
        <v>52</v>
      </c>
      <c r="G110" s="504"/>
      <c r="H110" s="502" t="s">
        <v>53</v>
      </c>
      <c r="I110" s="505"/>
      <c r="J110" s="11"/>
      <c r="K110" s="11"/>
    </row>
    <row r="111" spans="1:11" ht="18" x14ac:dyDescent="0.15">
      <c r="A111" s="11"/>
      <c r="B111" s="490" t="s">
        <v>55</v>
      </c>
      <c r="C111" s="460"/>
      <c r="D111" s="491" t="s">
        <v>55</v>
      </c>
      <c r="E111" s="460"/>
      <c r="F111" s="88"/>
      <c r="G111" s="89"/>
      <c r="H111" s="88"/>
      <c r="I111" s="90"/>
      <c r="J111" s="11"/>
      <c r="K111" s="11"/>
    </row>
    <row r="112" spans="1:11" ht="18" x14ac:dyDescent="0.15">
      <c r="A112" s="11"/>
      <c r="B112" s="463" t="str">
        <f>入力シート!I22&amp;"名"</f>
        <v>名</v>
      </c>
      <c r="C112" s="464"/>
      <c r="D112" s="486" t="str">
        <f>入力シート!E22&amp;"名"</f>
        <v>名</v>
      </c>
      <c r="E112" s="464"/>
      <c r="F112" s="467" t="s">
        <v>51</v>
      </c>
      <c r="G112" s="492"/>
      <c r="H112" s="467" t="s">
        <v>51</v>
      </c>
      <c r="I112" s="468"/>
      <c r="J112" s="11"/>
      <c r="K112" s="11"/>
    </row>
    <row r="113" spans="1:17" ht="18" x14ac:dyDescent="0.15">
      <c r="A113" s="11"/>
      <c r="B113" s="490" t="s">
        <v>56</v>
      </c>
      <c r="C113" s="460"/>
      <c r="D113" s="491" t="s">
        <v>56</v>
      </c>
      <c r="E113" s="460"/>
      <c r="F113" s="467" t="str">
        <f>IF(入力シート!G26="平日と異なる",入力シート!I28&amp;"名","（平日と同じ）")</f>
        <v>（平日と同じ）</v>
      </c>
      <c r="G113" s="492"/>
      <c r="H113" s="467" t="str">
        <f>IF(入力シート!G26="平日と異なる",入力シート!E28&amp;"名","（平日と同じ）")</f>
        <v>（平日と同じ）</v>
      </c>
      <c r="I113" s="468"/>
      <c r="J113" s="11"/>
      <c r="K113" s="11"/>
    </row>
    <row r="114" spans="1:17" ht="18.75" thickBot="1" x14ac:dyDescent="0.2">
      <c r="A114" s="11"/>
      <c r="B114" s="487" t="str">
        <f>入力シート!I24&amp;"名"</f>
        <v>名</v>
      </c>
      <c r="C114" s="488"/>
      <c r="D114" s="489" t="str">
        <f>入力シート!E24&amp;"名"</f>
        <v>名</v>
      </c>
      <c r="E114" s="488"/>
      <c r="F114" s="91"/>
      <c r="G114" s="92"/>
      <c r="H114" s="91"/>
      <c r="I114" s="93"/>
      <c r="J114" s="11"/>
      <c r="K114" s="11"/>
    </row>
    <row r="115" spans="1:17" ht="18" x14ac:dyDescent="0.15">
      <c r="A115" s="11"/>
      <c r="B115" s="11"/>
      <c r="C115" s="11"/>
      <c r="D115" s="11"/>
      <c r="E115" s="11"/>
      <c r="F115" s="11"/>
      <c r="G115" s="11"/>
      <c r="H115" s="11"/>
      <c r="I115" s="11"/>
      <c r="J115" s="11"/>
      <c r="K115" s="11"/>
    </row>
    <row r="116" spans="1:17" ht="18" customHeight="1" x14ac:dyDescent="0.15">
      <c r="A116" s="469"/>
      <c r="B116" s="469"/>
      <c r="C116" s="469"/>
      <c r="D116" s="469"/>
      <c r="E116" s="469"/>
      <c r="F116" s="469"/>
      <c r="G116" s="469"/>
      <c r="H116" s="469"/>
      <c r="I116" s="469"/>
      <c r="J116" s="469"/>
      <c r="K116" s="11"/>
      <c r="L116" s="311" t="s">
        <v>355</v>
      </c>
      <c r="M116" s="311"/>
      <c r="N116" s="311"/>
      <c r="O116" s="311"/>
      <c r="P116" s="311"/>
      <c r="Q116" s="311"/>
    </row>
    <row r="117" spans="1:17" ht="13.5" customHeight="1" x14ac:dyDescent="0.15">
      <c r="A117" s="470" t="str">
        <f>IF(入力シート!C32&lt;&gt;0,"【事前休業の判断について】
"&amp;入力シート!C32&amp;"の時点で"&amp;入力シート!C16&amp;"に以下のいずれかが発令されている場合は臨時休業とする。","")</f>
        <v/>
      </c>
      <c r="B117" s="470"/>
      <c r="C117" s="470"/>
      <c r="D117" s="470"/>
      <c r="E117" s="470"/>
      <c r="F117" s="470"/>
      <c r="G117" s="470"/>
      <c r="H117" s="470"/>
      <c r="I117" s="470"/>
      <c r="J117" s="470"/>
      <c r="L117" s="311"/>
      <c r="M117" s="311"/>
      <c r="N117" s="311"/>
      <c r="O117" s="311"/>
      <c r="P117" s="311"/>
      <c r="Q117" s="311"/>
    </row>
    <row r="118" spans="1:17" ht="13.5" customHeight="1" x14ac:dyDescent="0.15">
      <c r="A118" s="470"/>
      <c r="B118" s="470"/>
      <c r="C118" s="470"/>
      <c r="D118" s="470"/>
      <c r="E118" s="470"/>
      <c r="F118" s="470"/>
      <c r="G118" s="470"/>
      <c r="H118" s="470"/>
      <c r="I118" s="470"/>
      <c r="J118" s="470"/>
      <c r="L118" s="311"/>
      <c r="M118" s="311"/>
      <c r="N118" s="311"/>
      <c r="O118" s="311"/>
      <c r="P118" s="311"/>
      <c r="Q118" s="311"/>
    </row>
    <row r="119" spans="1:17" ht="18" x14ac:dyDescent="0.15">
      <c r="A119" s="470"/>
      <c r="B119" s="470"/>
      <c r="C119" s="470"/>
      <c r="D119" s="470"/>
      <c r="E119" s="470"/>
      <c r="F119" s="470"/>
      <c r="G119" s="470"/>
      <c r="H119" s="470"/>
      <c r="I119" s="470"/>
      <c r="J119" s="470"/>
      <c r="K119" s="11"/>
      <c r="L119" s="311"/>
      <c r="M119" s="311"/>
      <c r="N119" s="311"/>
      <c r="O119" s="311"/>
      <c r="P119" s="311"/>
      <c r="Q119" s="311"/>
    </row>
    <row r="120" spans="1:17" ht="18" x14ac:dyDescent="0.15">
      <c r="A120" s="470"/>
      <c r="B120" s="470"/>
      <c r="C120" s="470"/>
      <c r="D120" s="470"/>
      <c r="E120" s="470"/>
      <c r="F120" s="470"/>
      <c r="G120" s="470"/>
      <c r="H120" s="470"/>
      <c r="I120" s="470"/>
      <c r="J120" s="470"/>
      <c r="K120" s="11"/>
      <c r="L120" s="311"/>
      <c r="M120" s="311"/>
      <c r="N120" s="311"/>
      <c r="O120" s="311"/>
      <c r="P120" s="311"/>
      <c r="Q120" s="311"/>
    </row>
    <row r="121" spans="1:17" ht="18" x14ac:dyDescent="0.15">
      <c r="A121" s="236" t="str">
        <f>IF(入力シート!C34&lt;&gt;0,"●"&amp;入力シート!C34,"")</f>
        <v/>
      </c>
      <c r="B121" s="11"/>
      <c r="C121" s="11"/>
      <c r="D121" s="11"/>
      <c r="E121" s="11"/>
      <c r="F121" s="11"/>
      <c r="G121" s="11"/>
      <c r="H121" s="11"/>
      <c r="I121" s="11"/>
      <c r="J121" s="11"/>
      <c r="K121" s="11"/>
    </row>
    <row r="122" spans="1:17" ht="18" x14ac:dyDescent="0.15">
      <c r="A122" s="236" t="str">
        <f>IF(入力シート!C36&lt;&gt;0,"●"&amp;入力シート!C36,"")</f>
        <v/>
      </c>
      <c r="B122" s="11"/>
      <c r="C122" s="11"/>
      <c r="D122" s="11"/>
      <c r="E122" s="11"/>
      <c r="F122" s="11"/>
      <c r="G122" s="11"/>
      <c r="H122" s="11"/>
      <c r="I122" s="11"/>
      <c r="J122" s="11"/>
      <c r="K122" s="11"/>
    </row>
    <row r="123" spans="1:17" ht="18" x14ac:dyDescent="0.15">
      <c r="A123" s="236" t="str">
        <f>IF(入力シート!C38&lt;&gt;0,"●"&amp;入力シート!C38,"")</f>
        <v/>
      </c>
      <c r="B123" s="11"/>
      <c r="C123" s="11"/>
      <c r="D123" s="11"/>
      <c r="E123" s="11"/>
      <c r="F123" s="11"/>
      <c r="G123" s="11"/>
      <c r="H123" s="11"/>
      <c r="I123" s="11"/>
      <c r="J123" s="11"/>
      <c r="K123" s="11"/>
    </row>
    <row r="124" spans="1:17" ht="18" x14ac:dyDescent="0.15">
      <c r="A124" s="11"/>
      <c r="B124" s="11"/>
      <c r="C124" s="11"/>
      <c r="D124" s="11"/>
      <c r="E124" s="11"/>
      <c r="F124" s="11"/>
      <c r="G124" s="11"/>
      <c r="H124" s="11"/>
      <c r="I124" s="11"/>
      <c r="J124" s="11"/>
      <c r="K124" s="11"/>
    </row>
    <row r="125" spans="1:17" ht="18" x14ac:dyDescent="0.15">
      <c r="A125" s="11"/>
      <c r="B125" s="11"/>
      <c r="C125" s="11"/>
      <c r="D125" s="11"/>
      <c r="E125" s="11"/>
      <c r="F125" s="11"/>
      <c r="G125" s="11"/>
      <c r="H125" s="11"/>
      <c r="I125" s="11"/>
      <c r="J125" s="11"/>
      <c r="K125" s="11"/>
    </row>
    <row r="126" spans="1:17" ht="18" x14ac:dyDescent="0.15">
      <c r="A126" s="11"/>
      <c r="B126" s="11"/>
      <c r="C126" s="11"/>
      <c r="D126" s="11"/>
      <c r="E126" s="11"/>
      <c r="F126" s="11"/>
      <c r="G126" s="11"/>
      <c r="H126" s="11"/>
      <c r="I126" s="11"/>
      <c r="J126" s="11"/>
      <c r="K126" s="11"/>
    </row>
    <row r="127" spans="1:17" ht="18" x14ac:dyDescent="0.15">
      <c r="A127" s="11"/>
      <c r="B127" s="11"/>
      <c r="C127" s="11"/>
      <c r="D127" s="11"/>
      <c r="E127" s="11"/>
      <c r="F127" s="11"/>
      <c r="G127" s="11"/>
      <c r="H127" s="11"/>
      <c r="I127" s="11"/>
      <c r="J127" s="11"/>
      <c r="K127" s="11"/>
    </row>
    <row r="128" spans="1:17" ht="18" x14ac:dyDescent="0.15">
      <c r="A128" s="11"/>
      <c r="B128" s="11"/>
      <c r="C128" s="11"/>
      <c r="D128" s="11"/>
      <c r="E128" s="11"/>
      <c r="F128" s="11"/>
      <c r="G128" s="11"/>
      <c r="H128" s="11"/>
      <c r="I128" s="11"/>
      <c r="J128" s="11"/>
      <c r="K128" s="11"/>
    </row>
    <row r="129" spans="1:17" ht="18" x14ac:dyDescent="0.15">
      <c r="A129" s="11"/>
      <c r="B129" s="11"/>
      <c r="C129" s="11"/>
      <c r="D129" s="11"/>
      <c r="E129" s="11"/>
      <c r="F129" s="11"/>
      <c r="G129" s="11"/>
      <c r="H129" s="11"/>
      <c r="I129" s="11"/>
      <c r="J129" s="11"/>
      <c r="K129" s="11"/>
    </row>
    <row r="130" spans="1:17" ht="18" x14ac:dyDescent="0.15">
      <c r="A130" s="11"/>
      <c r="B130" s="11"/>
      <c r="C130" s="11"/>
      <c r="D130" s="11"/>
      <c r="E130" s="11"/>
      <c r="F130" s="11"/>
      <c r="G130" s="11"/>
      <c r="H130" s="11"/>
      <c r="I130" s="11"/>
      <c r="J130" s="11"/>
      <c r="K130" s="11"/>
    </row>
    <row r="131" spans="1:17" ht="18" x14ac:dyDescent="0.15">
      <c r="A131" s="11"/>
      <c r="B131" s="11"/>
      <c r="C131" s="11"/>
      <c r="D131" s="11"/>
      <c r="E131" s="11"/>
      <c r="F131" s="11"/>
      <c r="G131" s="11"/>
      <c r="H131" s="11"/>
      <c r="I131" s="11"/>
      <c r="J131" s="11"/>
      <c r="K131" s="11"/>
    </row>
    <row r="132" spans="1:17" ht="18" x14ac:dyDescent="0.15">
      <c r="A132" s="11"/>
      <c r="B132" s="11"/>
      <c r="C132" s="11"/>
      <c r="D132" s="11"/>
      <c r="E132" s="11"/>
      <c r="F132" s="11"/>
      <c r="G132" s="11"/>
      <c r="H132" s="11"/>
      <c r="I132" s="11"/>
      <c r="J132" s="11"/>
      <c r="K132" s="11"/>
    </row>
    <row r="133" spans="1:17" ht="18" x14ac:dyDescent="0.15">
      <c r="A133" s="11"/>
      <c r="B133" s="11"/>
      <c r="C133" s="11"/>
      <c r="D133" s="11"/>
      <c r="E133" s="11"/>
      <c r="F133" s="11"/>
      <c r="G133" s="11"/>
      <c r="H133" s="11"/>
      <c r="I133" s="11"/>
      <c r="J133" s="11"/>
      <c r="K133" s="11"/>
    </row>
    <row r="134" spans="1:17" ht="18" x14ac:dyDescent="0.15">
      <c r="A134" s="11"/>
      <c r="B134" s="11"/>
      <c r="C134" s="11"/>
      <c r="D134" s="11"/>
      <c r="E134" s="11"/>
      <c r="F134" s="11"/>
      <c r="G134" s="11"/>
      <c r="H134" s="11"/>
      <c r="I134" s="11"/>
      <c r="J134" s="11"/>
      <c r="K134" s="11"/>
    </row>
    <row r="135" spans="1:17" ht="18" x14ac:dyDescent="0.15">
      <c r="A135" s="11"/>
      <c r="B135" s="11"/>
      <c r="C135" s="11"/>
      <c r="D135" s="11"/>
      <c r="E135" s="11"/>
      <c r="F135" s="11"/>
      <c r="G135" s="11"/>
      <c r="H135" s="11"/>
      <c r="I135" s="11"/>
      <c r="J135" s="11"/>
      <c r="K135" s="11"/>
    </row>
    <row r="136" spans="1:17" ht="18" x14ac:dyDescent="0.15">
      <c r="A136" s="11"/>
      <c r="B136" s="11"/>
      <c r="C136" s="11"/>
      <c r="D136" s="11"/>
      <c r="E136" s="11"/>
      <c r="F136" s="11"/>
      <c r="G136" s="11"/>
      <c r="H136" s="11"/>
      <c r="I136" s="11"/>
      <c r="J136" s="11"/>
      <c r="K136" s="11"/>
    </row>
    <row r="137" spans="1:17" ht="18" x14ac:dyDescent="0.15">
      <c r="A137" s="11"/>
      <c r="B137" s="11"/>
      <c r="C137" s="11"/>
      <c r="D137" s="11"/>
      <c r="E137" s="11"/>
      <c r="F137" s="11"/>
      <c r="G137" s="11"/>
      <c r="H137" s="11"/>
      <c r="I137" s="11"/>
      <c r="J137" s="11"/>
      <c r="K137" s="11"/>
    </row>
    <row r="138" spans="1:17" ht="18" x14ac:dyDescent="0.15">
      <c r="A138" s="405"/>
      <c r="B138" s="405"/>
      <c r="C138" s="405"/>
      <c r="D138" s="405"/>
      <c r="E138" s="405"/>
      <c r="F138" s="405"/>
      <c r="G138" s="405"/>
      <c r="H138" s="405"/>
      <c r="I138" s="405"/>
      <c r="J138" s="405"/>
      <c r="K138" s="11"/>
    </row>
    <row r="139" spans="1:17" ht="18" x14ac:dyDescent="0.15">
      <c r="A139" s="11"/>
      <c r="B139" s="11"/>
      <c r="C139" s="11"/>
      <c r="D139" s="11"/>
      <c r="E139" s="11"/>
      <c r="F139" s="11"/>
      <c r="G139" s="11"/>
      <c r="H139" s="11"/>
      <c r="I139" s="11"/>
      <c r="J139" s="11"/>
      <c r="K139" s="11"/>
    </row>
    <row r="140" spans="1:17" ht="18" customHeight="1" x14ac:dyDescent="0.15">
      <c r="A140" s="3"/>
      <c r="B140" s="21"/>
      <c r="C140" s="21"/>
      <c r="D140" s="21"/>
      <c r="E140" s="21"/>
      <c r="F140" s="21"/>
      <c r="G140" s="21"/>
      <c r="H140" s="21"/>
      <c r="I140" s="21"/>
      <c r="J140" s="94" t="s">
        <v>57</v>
      </c>
      <c r="K140" s="11"/>
      <c r="L140" s="311" t="s">
        <v>395</v>
      </c>
      <c r="M140" s="311"/>
      <c r="N140" s="311"/>
      <c r="O140" s="311"/>
      <c r="P140" s="311"/>
      <c r="Q140" s="311"/>
    </row>
    <row r="141" spans="1:17" ht="18" customHeight="1" x14ac:dyDescent="0.15">
      <c r="A141" s="339" t="s">
        <v>398</v>
      </c>
      <c r="B141" s="339"/>
      <c r="C141" s="339"/>
      <c r="D141" s="339"/>
      <c r="E141" s="339"/>
      <c r="F141" s="339"/>
      <c r="G141" s="339"/>
      <c r="H141" s="339"/>
      <c r="I141" s="339"/>
      <c r="J141" s="339"/>
      <c r="L141" s="311"/>
      <c r="M141" s="311"/>
      <c r="N141" s="311"/>
      <c r="O141" s="311"/>
      <c r="P141" s="311"/>
      <c r="Q141" s="311"/>
    </row>
    <row r="142" spans="1:17" ht="18" customHeight="1" x14ac:dyDescent="0.15">
      <c r="A142" s="340" t="s">
        <v>171</v>
      </c>
      <c r="B142" s="340"/>
      <c r="C142" s="340"/>
      <c r="D142" s="340"/>
      <c r="E142" s="340"/>
      <c r="F142" s="340"/>
      <c r="G142" s="340"/>
      <c r="H142" s="340"/>
      <c r="I142" s="340"/>
      <c r="J142" s="340"/>
      <c r="L142" s="311"/>
      <c r="M142" s="311"/>
      <c r="N142" s="311"/>
      <c r="O142" s="311"/>
      <c r="P142" s="311"/>
      <c r="Q142" s="311"/>
    </row>
    <row r="143" spans="1:17" ht="18" customHeight="1" thickBot="1" x14ac:dyDescent="0.2">
      <c r="A143" s="341"/>
      <c r="B143" s="341"/>
      <c r="C143" s="341"/>
      <c r="D143" s="341"/>
      <c r="E143" s="341"/>
      <c r="F143" s="341"/>
      <c r="G143" s="341"/>
      <c r="H143" s="341"/>
      <c r="I143" s="341"/>
      <c r="J143" s="341"/>
      <c r="K143" s="11"/>
      <c r="L143" s="311"/>
      <c r="M143" s="311"/>
      <c r="N143" s="311"/>
      <c r="O143" s="311"/>
      <c r="P143" s="311"/>
      <c r="Q143" s="311"/>
    </row>
    <row r="144" spans="1:17" ht="18" customHeight="1" x14ac:dyDescent="0.15">
      <c r="A144" s="342" t="s">
        <v>59</v>
      </c>
      <c r="B144" s="343"/>
      <c r="C144" s="238"/>
      <c r="D144" s="69"/>
      <c r="E144" s="69"/>
      <c r="F144" s="69"/>
      <c r="G144" s="69"/>
      <c r="H144" s="69"/>
      <c r="I144" s="69"/>
      <c r="J144" s="70"/>
      <c r="K144" s="11"/>
      <c r="L144" s="311"/>
      <c r="M144" s="311"/>
      <c r="N144" s="311"/>
      <c r="O144" s="311"/>
      <c r="P144" s="311"/>
      <c r="Q144" s="311"/>
    </row>
    <row r="145" spans="1:17" ht="18" customHeight="1" x14ac:dyDescent="0.15">
      <c r="A145" s="71"/>
      <c r="B145" s="20"/>
      <c r="C145" s="20"/>
      <c r="D145" s="20"/>
      <c r="E145" s="20"/>
      <c r="F145" s="20"/>
      <c r="G145" s="20"/>
      <c r="H145" s="20"/>
      <c r="I145" s="20"/>
      <c r="J145" s="72"/>
      <c r="K145" s="21"/>
      <c r="L145" s="237"/>
      <c r="M145" s="237"/>
      <c r="N145" s="237"/>
      <c r="O145" s="237"/>
      <c r="P145" s="237"/>
      <c r="Q145" s="237"/>
    </row>
    <row r="146" spans="1:17" ht="18" customHeight="1" x14ac:dyDescent="0.15">
      <c r="A146" s="71"/>
      <c r="B146" s="20"/>
      <c r="C146" s="20"/>
      <c r="D146" s="20"/>
      <c r="E146" s="20"/>
      <c r="F146" s="20"/>
      <c r="G146" s="20"/>
      <c r="H146" s="20"/>
      <c r="I146" s="20"/>
      <c r="J146" s="72"/>
      <c r="K146" s="21"/>
      <c r="L146" s="237"/>
      <c r="M146" s="237"/>
      <c r="N146" s="237"/>
      <c r="O146" s="237"/>
      <c r="P146" s="237"/>
      <c r="Q146" s="237"/>
    </row>
    <row r="147" spans="1:17" ht="18" customHeight="1" x14ac:dyDescent="0.15">
      <c r="A147" s="71"/>
      <c r="B147" s="20"/>
      <c r="C147" s="20"/>
      <c r="D147" s="20"/>
      <c r="E147" s="20"/>
      <c r="F147" s="20"/>
      <c r="G147" s="20"/>
      <c r="H147" s="20"/>
      <c r="I147" s="20"/>
      <c r="J147" s="72"/>
      <c r="K147" s="21"/>
    </row>
    <row r="148" spans="1:17" ht="18" customHeight="1" x14ac:dyDescent="0.15">
      <c r="A148" s="71"/>
      <c r="B148" s="20"/>
      <c r="C148" s="20"/>
      <c r="D148" s="20"/>
      <c r="E148" s="20"/>
      <c r="F148" s="20"/>
      <c r="G148" s="20"/>
      <c r="H148" s="20"/>
      <c r="I148" s="20"/>
      <c r="J148" s="72"/>
      <c r="K148" s="21"/>
    </row>
    <row r="149" spans="1:17" ht="18" customHeight="1" x14ac:dyDescent="0.15">
      <c r="A149" s="71"/>
      <c r="B149" s="20"/>
      <c r="C149" s="20"/>
      <c r="D149" s="20"/>
      <c r="E149" s="20"/>
      <c r="F149" s="20"/>
      <c r="G149" s="20"/>
      <c r="H149" s="20"/>
      <c r="I149" s="20"/>
      <c r="J149" s="72"/>
      <c r="K149" s="21"/>
    </row>
    <row r="150" spans="1:17" ht="18" customHeight="1" x14ac:dyDescent="0.15">
      <c r="A150" s="71"/>
      <c r="B150" s="20"/>
      <c r="C150" s="20"/>
      <c r="D150" s="20"/>
      <c r="E150" s="20"/>
      <c r="F150" s="20"/>
      <c r="G150" s="20"/>
      <c r="H150" s="20"/>
      <c r="I150" s="20"/>
      <c r="J150" s="72"/>
      <c r="K150" s="21"/>
    </row>
    <row r="151" spans="1:17" ht="18" customHeight="1" x14ac:dyDescent="0.15">
      <c r="A151" s="71"/>
      <c r="B151" s="20"/>
      <c r="C151" s="20"/>
      <c r="D151" s="20"/>
      <c r="E151" s="20"/>
      <c r="F151" s="20"/>
      <c r="G151" s="20"/>
      <c r="H151" s="20"/>
      <c r="I151" s="20"/>
      <c r="J151" s="72"/>
      <c r="K151" s="21"/>
    </row>
    <row r="152" spans="1:17" ht="18" customHeight="1" x14ac:dyDescent="0.15">
      <c r="A152" s="71"/>
      <c r="B152" s="20"/>
      <c r="C152" s="20"/>
      <c r="D152" s="20"/>
      <c r="E152" s="20"/>
      <c r="F152" s="20"/>
      <c r="G152" s="20"/>
      <c r="H152" s="20"/>
      <c r="I152" s="20"/>
      <c r="J152" s="72"/>
      <c r="K152" s="21"/>
    </row>
    <row r="153" spans="1:17" ht="18" customHeight="1" x14ac:dyDescent="0.15">
      <c r="A153" s="71"/>
      <c r="B153" s="20"/>
      <c r="C153" s="20"/>
      <c r="D153" s="20"/>
      <c r="E153" s="20"/>
      <c r="F153" s="20"/>
      <c r="G153" s="20"/>
      <c r="H153" s="20"/>
      <c r="I153" s="20"/>
      <c r="J153" s="72"/>
      <c r="K153" s="21"/>
    </row>
    <row r="154" spans="1:17" ht="18" customHeight="1" x14ac:dyDescent="0.15">
      <c r="A154" s="83"/>
      <c r="B154" s="20"/>
      <c r="C154" s="20"/>
      <c r="D154" s="20"/>
      <c r="E154" s="20"/>
      <c r="F154" s="20"/>
      <c r="G154" s="20"/>
      <c r="H154" s="20"/>
      <c r="I154" s="20"/>
      <c r="J154" s="72"/>
      <c r="K154" s="21"/>
    </row>
    <row r="155" spans="1:17" ht="18" customHeight="1" x14ac:dyDescent="0.15">
      <c r="A155" s="71"/>
      <c r="B155" s="20"/>
      <c r="C155" s="20"/>
      <c r="D155" s="20"/>
      <c r="E155" s="20"/>
      <c r="F155" s="20"/>
      <c r="G155" s="20"/>
      <c r="H155" s="20"/>
      <c r="I155" s="20"/>
      <c r="J155" s="72"/>
      <c r="K155" s="21"/>
    </row>
    <row r="156" spans="1:17" ht="18" customHeight="1" x14ac:dyDescent="0.15">
      <c r="A156" s="71"/>
      <c r="B156" s="344" t="s">
        <v>392</v>
      </c>
      <c r="C156" s="344"/>
      <c r="D156" s="344"/>
      <c r="E156" s="344"/>
      <c r="F156" s="344"/>
      <c r="G156" s="344"/>
      <c r="H156" s="344"/>
      <c r="I156" s="344"/>
      <c r="J156" s="72"/>
      <c r="K156" s="21"/>
    </row>
    <row r="157" spans="1:17" ht="18" customHeight="1" x14ac:dyDescent="0.15">
      <c r="A157" s="71"/>
      <c r="B157" s="344"/>
      <c r="C157" s="344"/>
      <c r="D157" s="344"/>
      <c r="E157" s="344"/>
      <c r="F157" s="344"/>
      <c r="G157" s="344"/>
      <c r="H157" s="344"/>
      <c r="I157" s="344"/>
      <c r="J157" s="72"/>
      <c r="K157" s="21"/>
    </row>
    <row r="158" spans="1:17" ht="18" customHeight="1" x14ac:dyDescent="0.15">
      <c r="A158" s="71"/>
      <c r="B158" s="344"/>
      <c r="C158" s="344"/>
      <c r="D158" s="344"/>
      <c r="E158" s="344"/>
      <c r="F158" s="344"/>
      <c r="G158" s="344"/>
      <c r="H158" s="344"/>
      <c r="I158" s="344"/>
      <c r="J158" s="72"/>
      <c r="K158" s="21"/>
    </row>
    <row r="159" spans="1:17" ht="18" customHeight="1" x14ac:dyDescent="0.15">
      <c r="A159" s="71"/>
      <c r="B159" s="344"/>
      <c r="C159" s="344"/>
      <c r="D159" s="344"/>
      <c r="E159" s="344"/>
      <c r="F159" s="344"/>
      <c r="G159" s="344"/>
      <c r="H159" s="344"/>
      <c r="I159" s="344"/>
      <c r="J159" s="72"/>
      <c r="K159" s="21"/>
    </row>
    <row r="160" spans="1:17" ht="18" customHeight="1" x14ac:dyDescent="0.15">
      <c r="A160" s="71"/>
      <c r="B160" s="344"/>
      <c r="C160" s="344"/>
      <c r="D160" s="344"/>
      <c r="E160" s="344"/>
      <c r="F160" s="344"/>
      <c r="G160" s="344"/>
      <c r="H160" s="344"/>
      <c r="I160" s="344"/>
      <c r="J160" s="72"/>
      <c r="K160" s="21"/>
    </row>
    <row r="161" spans="1:11" ht="18" customHeight="1" x14ac:dyDescent="0.15">
      <c r="A161" s="71"/>
      <c r="B161" s="20"/>
      <c r="C161" s="20"/>
      <c r="D161" s="20"/>
      <c r="E161" s="20"/>
      <c r="F161" s="20"/>
      <c r="G161" s="20"/>
      <c r="H161" s="20"/>
      <c r="I161" s="20"/>
      <c r="J161" s="72"/>
      <c r="K161" s="21"/>
    </row>
    <row r="162" spans="1:11" ht="18" customHeight="1" x14ac:dyDescent="0.15">
      <c r="A162" s="71"/>
      <c r="B162" s="20"/>
      <c r="C162" s="20"/>
      <c r="D162" s="20"/>
      <c r="E162" s="20"/>
      <c r="F162" s="20"/>
      <c r="G162" s="20"/>
      <c r="H162" s="20"/>
      <c r="I162" s="20"/>
      <c r="J162" s="72"/>
      <c r="K162" s="21"/>
    </row>
    <row r="163" spans="1:11" ht="18" customHeight="1" x14ac:dyDescent="0.15">
      <c r="A163" s="71"/>
      <c r="B163" s="20"/>
      <c r="C163" s="20"/>
      <c r="D163" s="20"/>
      <c r="E163" s="20"/>
      <c r="F163" s="20"/>
      <c r="G163" s="20"/>
      <c r="H163" s="20"/>
      <c r="I163" s="20"/>
      <c r="J163" s="72"/>
      <c r="K163" s="21"/>
    </row>
    <row r="164" spans="1:11" ht="18" customHeight="1" x14ac:dyDescent="0.15">
      <c r="A164" s="71"/>
      <c r="B164" s="20"/>
      <c r="C164" s="20"/>
      <c r="D164" s="20"/>
      <c r="E164" s="20"/>
      <c r="F164" s="20"/>
      <c r="G164" s="20"/>
      <c r="H164" s="20"/>
      <c r="I164" s="20"/>
      <c r="J164" s="72"/>
      <c r="K164" s="21"/>
    </row>
    <row r="165" spans="1:11" ht="18" customHeight="1" x14ac:dyDescent="0.15">
      <c r="A165" s="71"/>
      <c r="B165" s="20"/>
      <c r="C165" s="20"/>
      <c r="D165" s="20"/>
      <c r="E165" s="20"/>
      <c r="F165" s="20"/>
      <c r="G165" s="20"/>
      <c r="H165" s="20"/>
      <c r="I165" s="20"/>
      <c r="J165" s="72"/>
      <c r="K165" s="21"/>
    </row>
    <row r="166" spans="1:11" ht="18" customHeight="1" x14ac:dyDescent="0.15">
      <c r="A166" s="71"/>
      <c r="B166" s="20"/>
      <c r="C166" s="20"/>
      <c r="D166" s="20"/>
      <c r="E166" s="20"/>
      <c r="F166" s="20"/>
      <c r="G166" s="20"/>
      <c r="H166" s="20"/>
      <c r="I166" s="20"/>
      <c r="J166" s="72"/>
      <c r="K166" s="21"/>
    </row>
    <row r="167" spans="1:11" ht="18" customHeight="1" x14ac:dyDescent="0.15">
      <c r="A167" s="71"/>
      <c r="B167" s="20"/>
      <c r="C167" s="20"/>
      <c r="D167" s="20"/>
      <c r="E167" s="20"/>
      <c r="F167" s="20"/>
      <c r="G167" s="20"/>
      <c r="H167" s="20"/>
      <c r="I167" s="20"/>
      <c r="J167" s="72"/>
      <c r="K167" s="21"/>
    </row>
    <row r="168" spans="1:11" ht="18" customHeight="1" x14ac:dyDescent="0.15">
      <c r="A168" s="71"/>
      <c r="B168" s="20"/>
      <c r="C168" s="20"/>
      <c r="D168" s="20"/>
      <c r="E168" s="20"/>
      <c r="F168" s="20"/>
      <c r="G168" s="20"/>
      <c r="H168" s="20"/>
      <c r="I168" s="20"/>
      <c r="J168" s="72"/>
      <c r="K168" s="21"/>
    </row>
    <row r="169" spans="1:11" ht="18" customHeight="1" x14ac:dyDescent="0.15">
      <c r="A169" s="71"/>
      <c r="B169" s="20"/>
      <c r="C169" s="20"/>
      <c r="D169" s="20"/>
      <c r="E169" s="20"/>
      <c r="F169" s="20"/>
      <c r="G169" s="20"/>
      <c r="H169" s="20"/>
      <c r="I169" s="20"/>
      <c r="J169" s="72"/>
      <c r="K169" s="21"/>
    </row>
    <row r="170" spans="1:11" ht="18" customHeight="1" x14ac:dyDescent="0.15">
      <c r="A170" s="71"/>
      <c r="B170" s="20"/>
      <c r="C170" s="20"/>
      <c r="D170" s="20"/>
      <c r="E170" s="20"/>
      <c r="F170" s="20"/>
      <c r="G170" s="20"/>
      <c r="H170" s="20"/>
      <c r="I170" s="20"/>
      <c r="J170" s="72"/>
      <c r="K170" s="21"/>
    </row>
    <row r="171" spans="1:11" ht="18" customHeight="1" x14ac:dyDescent="0.15">
      <c r="A171" s="71"/>
      <c r="B171" s="20"/>
      <c r="C171" s="20"/>
      <c r="D171" s="20"/>
      <c r="E171" s="20"/>
      <c r="F171" s="20"/>
      <c r="G171" s="20"/>
      <c r="H171" s="20"/>
      <c r="I171" s="20"/>
      <c r="J171" s="72"/>
      <c r="K171" s="21"/>
    </row>
    <row r="172" spans="1:11" ht="18" customHeight="1" x14ac:dyDescent="0.15">
      <c r="A172" s="71"/>
      <c r="B172" s="20"/>
      <c r="C172" s="20"/>
      <c r="D172" s="20"/>
      <c r="E172" s="20"/>
      <c r="F172" s="20"/>
      <c r="G172" s="20"/>
      <c r="H172" s="20"/>
      <c r="I172" s="20"/>
      <c r="J172" s="72"/>
      <c r="K172" s="21"/>
    </row>
    <row r="173" spans="1:11" ht="18" customHeight="1" x14ac:dyDescent="0.15">
      <c r="A173" s="71"/>
      <c r="B173" s="20"/>
      <c r="C173" s="20"/>
      <c r="D173" s="20"/>
      <c r="E173" s="20"/>
      <c r="F173" s="20"/>
      <c r="G173" s="20"/>
      <c r="H173" s="20"/>
      <c r="I173" s="20"/>
      <c r="J173" s="72"/>
      <c r="K173" s="21"/>
    </row>
    <row r="174" spans="1:11" ht="18" customHeight="1" x14ac:dyDescent="0.15">
      <c r="A174" s="71"/>
      <c r="B174" s="20"/>
      <c r="C174" s="20"/>
      <c r="D174" s="20"/>
      <c r="E174" s="20"/>
      <c r="F174" s="20"/>
      <c r="G174" s="20"/>
      <c r="H174" s="20"/>
      <c r="I174" s="20"/>
      <c r="J174" s="72"/>
      <c r="K174" s="21"/>
    </row>
    <row r="175" spans="1:11" ht="18" customHeight="1" x14ac:dyDescent="0.15">
      <c r="A175" s="71"/>
      <c r="B175" s="20"/>
      <c r="C175" s="20"/>
      <c r="D175" s="20"/>
      <c r="E175" s="20"/>
      <c r="F175" s="20"/>
      <c r="G175" s="20"/>
      <c r="H175" s="20"/>
      <c r="I175" s="20"/>
      <c r="J175" s="72"/>
      <c r="K175" s="21"/>
    </row>
    <row r="176" spans="1:11" ht="18" customHeight="1" x14ac:dyDescent="0.15">
      <c r="A176" s="71"/>
      <c r="B176" s="20"/>
      <c r="C176" s="20"/>
      <c r="D176" s="20"/>
      <c r="E176" s="20"/>
      <c r="F176" s="20"/>
      <c r="G176" s="20"/>
      <c r="H176" s="20"/>
      <c r="I176" s="20"/>
      <c r="J176" s="72"/>
      <c r="K176" s="21"/>
    </row>
    <row r="177" spans="1:17" ht="18" customHeight="1" x14ac:dyDescent="0.15">
      <c r="A177" s="71"/>
      <c r="B177" s="20"/>
      <c r="C177" s="20"/>
      <c r="D177" s="20"/>
      <c r="E177" s="20"/>
      <c r="F177" s="20"/>
      <c r="G177" s="20"/>
      <c r="H177" s="20"/>
      <c r="I177" s="20"/>
      <c r="J177" s="72"/>
      <c r="K177" s="21"/>
    </row>
    <row r="178" spans="1:17" ht="18" customHeight="1" x14ac:dyDescent="0.15">
      <c r="A178" s="71"/>
      <c r="B178" s="20"/>
      <c r="C178" s="20"/>
      <c r="D178" s="20"/>
      <c r="E178" s="20"/>
      <c r="F178" s="20"/>
      <c r="G178" s="20"/>
      <c r="H178" s="20"/>
      <c r="I178" s="20"/>
      <c r="J178" s="72"/>
      <c r="K178" s="21"/>
    </row>
    <row r="179" spans="1:17" ht="18" customHeight="1" x14ac:dyDescent="0.15">
      <c r="A179" s="71"/>
      <c r="B179" s="20"/>
      <c r="C179" s="20"/>
      <c r="D179" s="20"/>
      <c r="E179" s="20"/>
      <c r="F179" s="20"/>
      <c r="G179" s="20"/>
      <c r="H179" s="20"/>
      <c r="I179" s="20"/>
      <c r="J179" s="72"/>
      <c r="K179" s="21"/>
    </row>
    <row r="180" spans="1:17" ht="18" customHeight="1" x14ac:dyDescent="0.15">
      <c r="A180" s="71"/>
      <c r="B180" s="20"/>
      <c r="C180" s="20"/>
      <c r="D180" s="20"/>
      <c r="E180" s="20"/>
      <c r="F180" s="20"/>
      <c r="G180" s="20"/>
      <c r="H180" s="20"/>
      <c r="I180" s="20"/>
      <c r="J180" s="72"/>
      <c r="K180" s="21"/>
    </row>
    <row r="181" spans="1:17" ht="18" customHeight="1" x14ac:dyDescent="0.15">
      <c r="A181" s="71"/>
      <c r="B181" s="138" t="s">
        <v>166</v>
      </c>
      <c r="C181" s="139"/>
      <c r="D181" s="138" t="str">
        <f>IF(入力シート!C76="","",入力シート!C14)</f>
        <v/>
      </c>
      <c r="E181" s="142"/>
      <c r="F181" s="142"/>
      <c r="G181" s="142"/>
      <c r="H181" s="142"/>
      <c r="I181" s="139"/>
      <c r="J181" s="72"/>
      <c r="K181" s="21"/>
    </row>
    <row r="182" spans="1:17" ht="18" customHeight="1" x14ac:dyDescent="0.15">
      <c r="A182" s="71"/>
      <c r="B182" s="140" t="s">
        <v>167</v>
      </c>
      <c r="C182" s="141"/>
      <c r="D182" s="140" t="str">
        <f>IF(入力シート!C76="","",入力シート!C76&amp;"　"&amp;入力シート!C78)</f>
        <v/>
      </c>
      <c r="E182" s="142"/>
      <c r="F182" s="142"/>
      <c r="G182" s="142"/>
      <c r="H182" s="142"/>
      <c r="I182" s="139"/>
      <c r="J182" s="72"/>
      <c r="K182" s="21"/>
    </row>
    <row r="183" spans="1:17" ht="18" customHeight="1" thickBot="1" x14ac:dyDescent="0.2">
      <c r="A183" s="336"/>
      <c r="B183" s="337"/>
      <c r="C183" s="337"/>
      <c r="D183" s="337"/>
      <c r="E183" s="337"/>
      <c r="F183" s="337"/>
      <c r="G183" s="337"/>
      <c r="H183" s="337"/>
      <c r="I183" s="337"/>
      <c r="J183" s="338"/>
      <c r="K183" s="21"/>
    </row>
    <row r="184" spans="1:17" ht="18" x14ac:dyDescent="0.15">
      <c r="A184" s="11"/>
      <c r="B184" s="11"/>
      <c r="C184" s="11"/>
      <c r="D184" s="11"/>
      <c r="E184" s="11"/>
      <c r="F184" s="11"/>
      <c r="G184" s="11"/>
      <c r="H184" s="11"/>
      <c r="I184" s="11"/>
      <c r="J184" s="11"/>
      <c r="K184" s="11"/>
    </row>
    <row r="185" spans="1:17" ht="18" customHeight="1" x14ac:dyDescent="0.15">
      <c r="A185" s="3"/>
      <c r="B185" s="239"/>
      <c r="C185" s="239"/>
      <c r="D185" s="239"/>
      <c r="E185" s="239"/>
      <c r="F185" s="239"/>
      <c r="G185" s="239"/>
      <c r="H185" s="239"/>
      <c r="I185" s="239"/>
      <c r="J185" s="94" t="s">
        <v>57</v>
      </c>
      <c r="K185" s="239"/>
    </row>
    <row r="186" spans="1:17" ht="18" customHeight="1" x14ac:dyDescent="0.15">
      <c r="A186" s="339" t="s">
        <v>399</v>
      </c>
      <c r="B186" s="339"/>
      <c r="C186" s="339"/>
      <c r="D186" s="339"/>
      <c r="E186" s="339"/>
      <c r="F186" s="339"/>
      <c r="G186" s="339"/>
      <c r="H186" s="339"/>
      <c r="I186" s="339"/>
      <c r="J186" s="339"/>
      <c r="K186" s="239"/>
    </row>
    <row r="187" spans="1:17" ht="18" customHeight="1" x14ac:dyDescent="0.15">
      <c r="A187" s="340" t="s">
        <v>171</v>
      </c>
      <c r="B187" s="340"/>
      <c r="C187" s="340"/>
      <c r="D187" s="340"/>
      <c r="E187" s="340"/>
      <c r="F187" s="340"/>
      <c r="G187" s="340"/>
      <c r="H187" s="340"/>
      <c r="I187" s="340"/>
      <c r="J187" s="340"/>
      <c r="L187" s="312"/>
      <c r="M187" s="312"/>
      <c r="N187" s="312"/>
      <c r="O187" s="312"/>
      <c r="P187" s="312"/>
      <c r="Q187" s="312"/>
    </row>
    <row r="188" spans="1:17" ht="18" customHeight="1" thickBot="1" x14ac:dyDescent="0.2">
      <c r="A188" s="341"/>
      <c r="B188" s="341"/>
      <c r="C188" s="341"/>
      <c r="D188" s="341"/>
      <c r="E188" s="341"/>
      <c r="F188" s="341"/>
      <c r="G188" s="341"/>
      <c r="H188" s="341"/>
      <c r="I188" s="341"/>
      <c r="J188" s="341"/>
      <c r="L188" s="312"/>
      <c r="M188" s="312"/>
      <c r="N188" s="312"/>
      <c r="O188" s="312"/>
      <c r="P188" s="312"/>
      <c r="Q188" s="312"/>
    </row>
    <row r="189" spans="1:17" ht="18" customHeight="1" x14ac:dyDescent="0.15">
      <c r="A189" s="342" t="s">
        <v>59</v>
      </c>
      <c r="B189" s="343"/>
      <c r="C189" s="238"/>
      <c r="D189" s="69"/>
      <c r="E189" s="69"/>
      <c r="F189" s="69"/>
      <c r="G189" s="69"/>
      <c r="H189" s="69"/>
      <c r="I189" s="69"/>
      <c r="J189" s="70"/>
      <c r="K189" s="239"/>
      <c r="L189" s="312"/>
      <c r="M189" s="312"/>
      <c r="N189" s="312"/>
      <c r="O189" s="312"/>
      <c r="P189" s="312"/>
      <c r="Q189" s="312"/>
    </row>
    <row r="190" spans="1:17" ht="18" customHeight="1" x14ac:dyDescent="0.15">
      <c r="A190" s="71"/>
      <c r="B190" s="240"/>
      <c r="C190" s="240"/>
      <c r="D190" s="240"/>
      <c r="E190" s="240"/>
      <c r="F190" s="240"/>
      <c r="G190" s="240"/>
      <c r="H190" s="240"/>
      <c r="I190" s="240"/>
      <c r="J190" s="72"/>
      <c r="K190" s="239"/>
      <c r="L190" s="312"/>
      <c r="M190" s="312"/>
      <c r="N190" s="312"/>
      <c r="O190" s="312"/>
      <c r="P190" s="312"/>
      <c r="Q190" s="312"/>
    </row>
    <row r="191" spans="1:17" ht="18" customHeight="1" x14ac:dyDescent="0.15">
      <c r="A191" s="71"/>
      <c r="B191" s="240"/>
      <c r="C191" s="240"/>
      <c r="D191" s="240"/>
      <c r="E191" s="240"/>
      <c r="F191" s="240"/>
      <c r="G191" s="240"/>
      <c r="H191" s="240"/>
      <c r="I191" s="240"/>
      <c r="J191" s="72"/>
      <c r="K191" s="239"/>
      <c r="L191" s="312"/>
      <c r="M191" s="312"/>
      <c r="N191" s="312"/>
      <c r="O191" s="312"/>
      <c r="P191" s="312"/>
      <c r="Q191" s="312"/>
    </row>
    <row r="192" spans="1:17" ht="18" customHeight="1" x14ac:dyDescent="0.15">
      <c r="A192" s="71"/>
      <c r="B192" s="240"/>
      <c r="C192" s="240"/>
      <c r="D192" s="240"/>
      <c r="E192" s="240"/>
      <c r="F192" s="240"/>
      <c r="G192" s="240"/>
      <c r="H192" s="240"/>
      <c r="I192" s="240"/>
      <c r="J192" s="72"/>
      <c r="K192" s="239"/>
    </row>
    <row r="193" spans="1:11" ht="18" customHeight="1" x14ac:dyDescent="0.15">
      <c r="A193" s="71"/>
      <c r="B193" s="240"/>
      <c r="C193" s="240"/>
      <c r="D193" s="240"/>
      <c r="E193" s="240"/>
      <c r="F193" s="240"/>
      <c r="G193" s="240"/>
      <c r="H193" s="240"/>
      <c r="I193" s="240"/>
      <c r="J193" s="72"/>
      <c r="K193" s="239"/>
    </row>
    <row r="194" spans="1:11" ht="18" customHeight="1" x14ac:dyDescent="0.15">
      <c r="A194" s="71"/>
      <c r="B194" s="240"/>
      <c r="C194" s="240"/>
      <c r="D194" s="240"/>
      <c r="E194" s="240"/>
      <c r="F194" s="240"/>
      <c r="G194" s="240"/>
      <c r="H194" s="240"/>
      <c r="I194" s="240"/>
      <c r="J194" s="72"/>
      <c r="K194" s="239"/>
    </row>
    <row r="195" spans="1:11" ht="18" customHeight="1" x14ac:dyDescent="0.15">
      <c r="A195" s="71"/>
      <c r="B195" s="240"/>
      <c r="C195" s="240"/>
      <c r="D195" s="240"/>
      <c r="E195" s="240"/>
      <c r="F195" s="240"/>
      <c r="G195" s="240"/>
      <c r="H195" s="240"/>
      <c r="I195" s="240"/>
      <c r="J195" s="72"/>
      <c r="K195" s="239"/>
    </row>
    <row r="196" spans="1:11" ht="18" customHeight="1" x14ac:dyDescent="0.15">
      <c r="A196" s="71"/>
      <c r="B196" s="240"/>
      <c r="C196" s="240"/>
      <c r="D196" s="240"/>
      <c r="E196" s="240"/>
      <c r="F196" s="240"/>
      <c r="G196" s="240"/>
      <c r="H196" s="240"/>
      <c r="I196" s="240"/>
      <c r="J196" s="72"/>
      <c r="K196" s="239"/>
    </row>
    <row r="197" spans="1:11" ht="18" customHeight="1" x14ac:dyDescent="0.15">
      <c r="A197" s="71"/>
      <c r="B197" s="240"/>
      <c r="C197" s="240"/>
      <c r="D197" s="240"/>
      <c r="E197" s="240"/>
      <c r="F197" s="240"/>
      <c r="G197" s="240"/>
      <c r="H197" s="240"/>
      <c r="I197" s="240"/>
      <c r="J197" s="72"/>
      <c r="K197" s="239"/>
    </row>
    <row r="198" spans="1:11" ht="18" customHeight="1" x14ac:dyDescent="0.15">
      <c r="A198" s="71"/>
      <c r="B198" s="240"/>
      <c r="C198" s="240"/>
      <c r="D198" s="240"/>
      <c r="E198" s="240"/>
      <c r="F198" s="240"/>
      <c r="G198" s="240"/>
      <c r="H198" s="240"/>
      <c r="I198" s="240"/>
      <c r="J198" s="72"/>
      <c r="K198" s="239"/>
    </row>
    <row r="199" spans="1:11" ht="18" customHeight="1" x14ac:dyDescent="0.15">
      <c r="A199" s="83"/>
      <c r="B199" s="240"/>
      <c r="C199" s="240"/>
      <c r="D199" s="240"/>
      <c r="E199" s="240"/>
      <c r="F199" s="240"/>
      <c r="G199" s="240"/>
      <c r="H199" s="240"/>
      <c r="I199" s="240"/>
      <c r="J199" s="72"/>
      <c r="K199" s="239"/>
    </row>
    <row r="200" spans="1:11" ht="18" customHeight="1" x14ac:dyDescent="0.15">
      <c r="A200" s="71"/>
      <c r="B200" s="240"/>
      <c r="C200" s="240"/>
      <c r="D200" s="240"/>
      <c r="E200" s="240"/>
      <c r="F200" s="240"/>
      <c r="G200" s="240"/>
      <c r="H200" s="240"/>
      <c r="I200" s="240"/>
      <c r="J200" s="72"/>
      <c r="K200" s="239"/>
    </row>
    <row r="201" spans="1:11" ht="18" customHeight="1" x14ac:dyDescent="0.15">
      <c r="A201" s="71"/>
      <c r="B201" s="344" t="s">
        <v>392</v>
      </c>
      <c r="C201" s="344"/>
      <c r="D201" s="344"/>
      <c r="E201" s="344"/>
      <c r="F201" s="344"/>
      <c r="G201" s="344"/>
      <c r="H201" s="344"/>
      <c r="I201" s="344"/>
      <c r="J201" s="72"/>
      <c r="K201" s="239"/>
    </row>
    <row r="202" spans="1:11" ht="18" customHeight="1" x14ac:dyDescent="0.15">
      <c r="A202" s="71"/>
      <c r="B202" s="344"/>
      <c r="C202" s="344"/>
      <c r="D202" s="344"/>
      <c r="E202" s="344"/>
      <c r="F202" s="344"/>
      <c r="G202" s="344"/>
      <c r="H202" s="344"/>
      <c r="I202" s="344"/>
      <c r="J202" s="72"/>
      <c r="K202" s="239"/>
    </row>
    <row r="203" spans="1:11" ht="18" customHeight="1" x14ac:dyDescent="0.15">
      <c r="A203" s="71"/>
      <c r="B203" s="344"/>
      <c r="C203" s="344"/>
      <c r="D203" s="344"/>
      <c r="E203" s="344"/>
      <c r="F203" s="344"/>
      <c r="G203" s="344"/>
      <c r="H203" s="344"/>
      <c r="I203" s="344"/>
      <c r="J203" s="72"/>
      <c r="K203" s="239"/>
    </row>
    <row r="204" spans="1:11" ht="18" customHeight="1" x14ac:dyDescent="0.15">
      <c r="A204" s="71"/>
      <c r="B204" s="344"/>
      <c r="C204" s="344"/>
      <c r="D204" s="344"/>
      <c r="E204" s="344"/>
      <c r="F204" s="344"/>
      <c r="G204" s="344"/>
      <c r="H204" s="344"/>
      <c r="I204" s="344"/>
      <c r="J204" s="72"/>
      <c r="K204" s="239"/>
    </row>
    <row r="205" spans="1:11" ht="18" customHeight="1" x14ac:dyDescent="0.15">
      <c r="A205" s="71"/>
      <c r="B205" s="344"/>
      <c r="C205" s="344"/>
      <c r="D205" s="344"/>
      <c r="E205" s="344"/>
      <c r="F205" s="344"/>
      <c r="G205" s="344"/>
      <c r="H205" s="344"/>
      <c r="I205" s="344"/>
      <c r="J205" s="72"/>
      <c r="K205" s="239"/>
    </row>
    <row r="206" spans="1:11" ht="18" customHeight="1" x14ac:dyDescent="0.15">
      <c r="A206" s="71"/>
      <c r="B206" s="240"/>
      <c r="C206" s="240"/>
      <c r="D206" s="240"/>
      <c r="E206" s="240"/>
      <c r="F206" s="240"/>
      <c r="G206" s="240"/>
      <c r="H206" s="240"/>
      <c r="I206" s="240"/>
      <c r="J206" s="72"/>
      <c r="K206" s="239"/>
    </row>
    <row r="207" spans="1:11" ht="18" customHeight="1" x14ac:dyDescent="0.15">
      <c r="A207" s="71"/>
      <c r="B207" s="240"/>
      <c r="C207" s="240"/>
      <c r="D207" s="240"/>
      <c r="E207" s="240"/>
      <c r="F207" s="240"/>
      <c r="G207" s="240"/>
      <c r="H207" s="240"/>
      <c r="I207" s="240"/>
      <c r="J207" s="72"/>
      <c r="K207" s="239"/>
    </row>
    <row r="208" spans="1:11" ht="18" customHeight="1" x14ac:dyDescent="0.15">
      <c r="A208" s="71"/>
      <c r="B208" s="240"/>
      <c r="C208" s="240"/>
      <c r="D208" s="240"/>
      <c r="E208" s="240"/>
      <c r="F208" s="240"/>
      <c r="G208" s="240"/>
      <c r="H208" s="240"/>
      <c r="I208" s="240"/>
      <c r="J208" s="72"/>
      <c r="K208" s="239"/>
    </row>
    <row r="209" spans="1:11" ht="18" customHeight="1" x14ac:dyDescent="0.15">
      <c r="A209" s="71"/>
      <c r="B209" s="240"/>
      <c r="C209" s="240"/>
      <c r="D209" s="240"/>
      <c r="E209" s="240"/>
      <c r="F209" s="240"/>
      <c r="G209" s="240"/>
      <c r="H209" s="240"/>
      <c r="I209" s="240"/>
      <c r="J209" s="72"/>
      <c r="K209" s="239"/>
    </row>
    <row r="210" spans="1:11" ht="18" customHeight="1" x14ac:dyDescent="0.15">
      <c r="A210" s="71"/>
      <c r="B210" s="240"/>
      <c r="C210" s="240"/>
      <c r="D210" s="240"/>
      <c r="E210" s="240"/>
      <c r="F210" s="240"/>
      <c r="G210" s="240"/>
      <c r="H210" s="240"/>
      <c r="I210" s="240"/>
      <c r="J210" s="72"/>
      <c r="K210" s="239"/>
    </row>
    <row r="211" spans="1:11" ht="18" customHeight="1" x14ac:dyDescent="0.15">
      <c r="A211" s="71"/>
      <c r="B211" s="240"/>
      <c r="C211" s="240"/>
      <c r="D211" s="240"/>
      <c r="E211" s="240"/>
      <c r="F211" s="240"/>
      <c r="G211" s="240"/>
      <c r="H211" s="240"/>
      <c r="I211" s="240"/>
      <c r="J211" s="72"/>
      <c r="K211" s="239"/>
    </row>
    <row r="212" spans="1:11" ht="18" customHeight="1" x14ac:dyDescent="0.15">
      <c r="A212" s="71"/>
      <c r="B212" s="240"/>
      <c r="C212" s="240"/>
      <c r="D212" s="240"/>
      <c r="E212" s="240"/>
      <c r="F212" s="240"/>
      <c r="G212" s="240"/>
      <c r="H212" s="240"/>
      <c r="I212" s="240"/>
      <c r="J212" s="72"/>
      <c r="K212" s="239"/>
    </row>
    <row r="213" spans="1:11" ht="18" customHeight="1" x14ac:dyDescent="0.15">
      <c r="A213" s="71"/>
      <c r="B213" s="240"/>
      <c r="C213" s="240"/>
      <c r="D213" s="240"/>
      <c r="E213" s="240"/>
      <c r="F213" s="240"/>
      <c r="G213" s="240"/>
      <c r="H213" s="240"/>
      <c r="I213" s="240"/>
      <c r="J213" s="72"/>
      <c r="K213" s="239"/>
    </row>
    <row r="214" spans="1:11" ht="18" customHeight="1" x14ac:dyDescent="0.15">
      <c r="A214" s="71"/>
      <c r="B214" s="240"/>
      <c r="C214" s="240"/>
      <c r="D214" s="240"/>
      <c r="E214" s="240"/>
      <c r="F214" s="240"/>
      <c r="G214" s="240"/>
      <c r="H214" s="240"/>
      <c r="I214" s="240"/>
      <c r="J214" s="72"/>
      <c r="K214" s="239"/>
    </row>
    <row r="215" spans="1:11" ht="18" customHeight="1" x14ac:dyDescent="0.15">
      <c r="A215" s="71"/>
      <c r="B215" s="240"/>
      <c r="C215" s="240"/>
      <c r="D215" s="240"/>
      <c r="E215" s="240"/>
      <c r="F215" s="240"/>
      <c r="G215" s="240"/>
      <c r="H215" s="240"/>
      <c r="I215" s="240"/>
      <c r="J215" s="72"/>
      <c r="K215" s="239"/>
    </row>
    <row r="216" spans="1:11" ht="18" customHeight="1" x14ac:dyDescent="0.15">
      <c r="A216" s="71"/>
      <c r="B216" s="240"/>
      <c r="C216" s="240"/>
      <c r="D216" s="240"/>
      <c r="E216" s="240"/>
      <c r="F216" s="240"/>
      <c r="G216" s="240"/>
      <c r="H216" s="240"/>
      <c r="I216" s="240"/>
      <c r="J216" s="72"/>
      <c r="K216" s="239"/>
    </row>
    <row r="217" spans="1:11" ht="18" customHeight="1" x14ac:dyDescent="0.15">
      <c r="A217" s="71"/>
      <c r="B217" s="240"/>
      <c r="C217" s="240"/>
      <c r="D217" s="240"/>
      <c r="E217" s="240"/>
      <c r="F217" s="240"/>
      <c r="G217" s="240"/>
      <c r="H217" s="240"/>
      <c r="I217" s="240"/>
      <c r="J217" s="72"/>
      <c r="K217" s="239"/>
    </row>
    <row r="218" spans="1:11" ht="18" customHeight="1" x14ac:dyDescent="0.15">
      <c r="A218" s="71"/>
      <c r="B218" s="240"/>
      <c r="C218" s="240"/>
      <c r="D218" s="240"/>
      <c r="E218" s="240"/>
      <c r="F218" s="240"/>
      <c r="G218" s="240"/>
      <c r="H218" s="240"/>
      <c r="I218" s="240"/>
      <c r="J218" s="72"/>
      <c r="K218" s="239"/>
    </row>
    <row r="219" spans="1:11" ht="18" customHeight="1" x14ac:dyDescent="0.15">
      <c r="A219" s="71"/>
      <c r="B219" s="240"/>
      <c r="C219" s="240"/>
      <c r="D219" s="240"/>
      <c r="E219" s="240"/>
      <c r="F219" s="240"/>
      <c r="G219" s="240"/>
      <c r="H219" s="240"/>
      <c r="I219" s="240"/>
      <c r="J219" s="72"/>
      <c r="K219" s="239"/>
    </row>
    <row r="220" spans="1:11" ht="18" customHeight="1" x14ac:dyDescent="0.15">
      <c r="A220" s="71"/>
      <c r="B220" s="240"/>
      <c r="C220" s="240"/>
      <c r="D220" s="240"/>
      <c r="E220" s="240"/>
      <c r="F220" s="240"/>
      <c r="G220" s="240"/>
      <c r="H220" s="240"/>
      <c r="I220" s="240"/>
      <c r="J220" s="72"/>
      <c r="K220" s="239"/>
    </row>
    <row r="221" spans="1:11" ht="18" customHeight="1" x14ac:dyDescent="0.15">
      <c r="A221" s="71"/>
      <c r="B221" s="240"/>
      <c r="C221" s="240"/>
      <c r="D221" s="240"/>
      <c r="E221" s="240"/>
      <c r="F221" s="240"/>
      <c r="G221" s="240"/>
      <c r="H221" s="240"/>
      <c r="I221" s="240"/>
      <c r="J221" s="72"/>
      <c r="K221" s="239"/>
    </row>
    <row r="222" spans="1:11" ht="18" customHeight="1" x14ac:dyDescent="0.15">
      <c r="A222" s="71"/>
      <c r="B222" s="240"/>
      <c r="C222" s="240"/>
      <c r="D222" s="240"/>
      <c r="E222" s="240"/>
      <c r="F222" s="240"/>
      <c r="G222" s="240"/>
      <c r="H222" s="240"/>
      <c r="I222" s="240"/>
      <c r="J222" s="72"/>
      <c r="K222" s="239"/>
    </row>
    <row r="223" spans="1:11" ht="18" customHeight="1" x14ac:dyDescent="0.15">
      <c r="A223" s="71"/>
      <c r="B223" s="240"/>
      <c r="C223" s="240"/>
      <c r="D223" s="240"/>
      <c r="E223" s="240"/>
      <c r="F223" s="240"/>
      <c r="G223" s="240"/>
      <c r="H223" s="240"/>
      <c r="I223" s="240"/>
      <c r="J223" s="72"/>
      <c r="K223" s="239"/>
    </row>
    <row r="224" spans="1:11" ht="18" customHeight="1" x14ac:dyDescent="0.15">
      <c r="A224" s="71"/>
      <c r="B224" s="240"/>
      <c r="C224" s="240"/>
      <c r="D224" s="240"/>
      <c r="E224" s="240"/>
      <c r="F224" s="240"/>
      <c r="G224" s="240"/>
      <c r="H224" s="240"/>
      <c r="I224" s="240"/>
      <c r="J224" s="72"/>
      <c r="K224" s="239"/>
    </row>
    <row r="225" spans="1:11" ht="18" customHeight="1" x14ac:dyDescent="0.15">
      <c r="A225" s="71"/>
      <c r="B225" s="240"/>
      <c r="C225" s="240"/>
      <c r="D225" s="240"/>
      <c r="E225" s="240"/>
      <c r="F225" s="240"/>
      <c r="G225" s="240"/>
      <c r="H225" s="240"/>
      <c r="I225" s="240"/>
      <c r="J225" s="72"/>
      <c r="K225" s="239"/>
    </row>
    <row r="226" spans="1:11" ht="18" customHeight="1" x14ac:dyDescent="0.15">
      <c r="A226" s="71"/>
      <c r="B226" s="138" t="s">
        <v>166</v>
      </c>
      <c r="C226" s="139"/>
      <c r="D226" s="138" t="str">
        <f>IF(入力シート!C86="","",入力シート!C14)</f>
        <v/>
      </c>
      <c r="E226" s="142"/>
      <c r="F226" s="142"/>
      <c r="G226" s="142"/>
      <c r="H226" s="142"/>
      <c r="I226" s="139"/>
      <c r="J226" s="72"/>
      <c r="K226" s="239"/>
    </row>
    <row r="227" spans="1:11" ht="18" customHeight="1" x14ac:dyDescent="0.15">
      <c r="A227" s="71"/>
      <c r="B227" s="140" t="s">
        <v>167</v>
      </c>
      <c r="C227" s="141"/>
      <c r="D227" s="140" t="str">
        <f>IF(入力シート!C86="","",入力シート!C86&amp;"　"&amp;入力シート!C88)</f>
        <v/>
      </c>
      <c r="E227" s="142"/>
      <c r="F227" s="142"/>
      <c r="G227" s="142"/>
      <c r="H227" s="142"/>
      <c r="I227" s="139"/>
      <c r="J227" s="72"/>
      <c r="K227" s="239"/>
    </row>
    <row r="228" spans="1:11" ht="18" customHeight="1" thickBot="1" x14ac:dyDescent="0.2">
      <c r="A228" s="336"/>
      <c r="B228" s="337"/>
      <c r="C228" s="337"/>
      <c r="D228" s="337"/>
      <c r="E228" s="337"/>
      <c r="F228" s="337"/>
      <c r="G228" s="337"/>
      <c r="H228" s="337"/>
      <c r="I228" s="337"/>
      <c r="J228" s="338"/>
      <c r="K228" s="239"/>
    </row>
    <row r="229" spans="1:11" ht="18" customHeight="1" x14ac:dyDescent="0.15">
      <c r="A229" s="239"/>
      <c r="B229" s="239"/>
      <c r="C229" s="239"/>
      <c r="D229" s="239"/>
      <c r="E229" s="239"/>
      <c r="F229" s="239"/>
      <c r="G229" s="239"/>
      <c r="H229" s="239"/>
      <c r="I229" s="239"/>
      <c r="J229" s="239"/>
      <c r="K229" s="239"/>
    </row>
    <row r="230" spans="1:11" ht="18" customHeight="1" x14ac:dyDescent="0.15">
      <c r="A230" s="144" t="s">
        <v>180</v>
      </c>
      <c r="B230" s="239"/>
      <c r="C230" s="239"/>
      <c r="D230" s="239"/>
      <c r="E230" s="239"/>
      <c r="F230" s="239"/>
      <c r="G230" s="239"/>
      <c r="H230" s="239"/>
      <c r="I230" s="239"/>
      <c r="J230" s="239"/>
      <c r="K230" s="239"/>
    </row>
    <row r="231" spans="1:11" ht="18" customHeight="1" x14ac:dyDescent="0.15">
      <c r="A231" s="239"/>
      <c r="B231" s="239"/>
      <c r="C231" s="239"/>
      <c r="D231" s="239"/>
      <c r="E231" s="239"/>
      <c r="F231" s="239"/>
      <c r="G231" s="239"/>
      <c r="H231" s="239"/>
      <c r="I231" s="239"/>
      <c r="J231" s="239"/>
      <c r="K231" s="239"/>
    </row>
    <row r="232" spans="1:11" ht="18" customHeight="1" x14ac:dyDescent="0.15">
      <c r="A232" s="345" t="s">
        <v>176</v>
      </c>
      <c r="B232" s="314"/>
      <c r="C232" s="346" t="s">
        <v>177</v>
      </c>
      <c r="D232" s="347"/>
      <c r="E232" s="347"/>
      <c r="F232" s="314"/>
      <c r="G232" s="345" t="s">
        <v>178</v>
      </c>
      <c r="H232" s="346"/>
      <c r="I232" s="346"/>
      <c r="J232" s="349"/>
      <c r="K232" s="239"/>
    </row>
    <row r="233" spans="1:11" ht="18" customHeight="1" x14ac:dyDescent="0.15">
      <c r="A233" s="317"/>
      <c r="B233" s="318"/>
      <c r="C233" s="348"/>
      <c r="D233" s="348"/>
      <c r="E233" s="348"/>
      <c r="F233" s="318"/>
      <c r="G233" s="350"/>
      <c r="H233" s="351"/>
      <c r="I233" s="351"/>
      <c r="J233" s="352"/>
      <c r="K233" s="239"/>
    </row>
    <row r="234" spans="1:11" ht="18" customHeight="1" x14ac:dyDescent="0.15">
      <c r="A234" s="313" t="s">
        <v>318</v>
      </c>
      <c r="B234" s="314"/>
      <c r="C234" s="319" t="s">
        <v>324</v>
      </c>
      <c r="D234" s="320"/>
      <c r="E234" s="320"/>
      <c r="F234" s="321"/>
      <c r="G234" s="319" t="s">
        <v>323</v>
      </c>
      <c r="H234" s="320"/>
      <c r="I234" s="320"/>
      <c r="J234" s="321"/>
      <c r="K234" s="239"/>
    </row>
    <row r="235" spans="1:11" ht="18" customHeight="1" x14ac:dyDescent="0.15">
      <c r="A235" s="315"/>
      <c r="B235" s="316"/>
      <c r="C235" s="322"/>
      <c r="D235" s="323"/>
      <c r="E235" s="323"/>
      <c r="F235" s="324"/>
      <c r="G235" s="322"/>
      <c r="H235" s="323"/>
      <c r="I235" s="323"/>
      <c r="J235" s="324"/>
      <c r="K235" s="239"/>
    </row>
    <row r="236" spans="1:11" ht="18" customHeight="1" x14ac:dyDescent="0.15">
      <c r="A236" s="315"/>
      <c r="B236" s="316"/>
      <c r="C236" s="322"/>
      <c r="D236" s="323"/>
      <c r="E236" s="323"/>
      <c r="F236" s="324"/>
      <c r="G236" s="322"/>
      <c r="H236" s="323"/>
      <c r="I236" s="323"/>
      <c r="J236" s="324"/>
      <c r="K236" s="239"/>
    </row>
    <row r="237" spans="1:11" ht="18" customHeight="1" x14ac:dyDescent="0.15">
      <c r="A237" s="315"/>
      <c r="B237" s="316"/>
      <c r="C237" s="322"/>
      <c r="D237" s="323"/>
      <c r="E237" s="323"/>
      <c r="F237" s="324"/>
      <c r="G237" s="322"/>
      <c r="H237" s="323"/>
      <c r="I237" s="323"/>
      <c r="J237" s="324"/>
      <c r="K237" s="239"/>
    </row>
    <row r="238" spans="1:11" ht="18" customHeight="1" x14ac:dyDescent="0.15">
      <c r="A238" s="315"/>
      <c r="B238" s="316"/>
      <c r="C238" s="322"/>
      <c r="D238" s="323"/>
      <c r="E238" s="323"/>
      <c r="F238" s="324"/>
      <c r="G238" s="322"/>
      <c r="H238" s="323"/>
      <c r="I238" s="323"/>
      <c r="J238" s="324"/>
      <c r="K238" s="239"/>
    </row>
    <row r="239" spans="1:11" ht="18" customHeight="1" x14ac:dyDescent="0.15">
      <c r="A239" s="315"/>
      <c r="B239" s="316"/>
      <c r="C239" s="322"/>
      <c r="D239" s="323"/>
      <c r="E239" s="323"/>
      <c r="F239" s="324"/>
      <c r="G239" s="322"/>
      <c r="H239" s="323"/>
      <c r="I239" s="323"/>
      <c r="J239" s="324"/>
      <c r="K239" s="239"/>
    </row>
    <row r="240" spans="1:11" ht="18" customHeight="1" x14ac:dyDescent="0.15">
      <c r="A240" s="315"/>
      <c r="B240" s="316"/>
      <c r="C240" s="322"/>
      <c r="D240" s="323"/>
      <c r="E240" s="323"/>
      <c r="F240" s="324"/>
      <c r="G240" s="322"/>
      <c r="H240" s="323"/>
      <c r="I240" s="323"/>
      <c r="J240" s="324"/>
      <c r="K240" s="239"/>
    </row>
    <row r="241" spans="1:11" ht="18" customHeight="1" x14ac:dyDescent="0.15">
      <c r="A241" s="315"/>
      <c r="B241" s="316"/>
      <c r="C241" s="322"/>
      <c r="D241" s="323"/>
      <c r="E241" s="323"/>
      <c r="F241" s="324"/>
      <c r="G241" s="322"/>
      <c r="H241" s="323"/>
      <c r="I241" s="323"/>
      <c r="J241" s="324"/>
      <c r="K241" s="239"/>
    </row>
    <row r="242" spans="1:11" ht="18" customHeight="1" x14ac:dyDescent="0.15">
      <c r="A242" s="315"/>
      <c r="B242" s="316"/>
      <c r="C242" s="322"/>
      <c r="D242" s="323"/>
      <c r="E242" s="323"/>
      <c r="F242" s="324"/>
      <c r="G242" s="322"/>
      <c r="H242" s="323"/>
      <c r="I242" s="323"/>
      <c r="J242" s="324"/>
      <c r="K242" s="239"/>
    </row>
    <row r="243" spans="1:11" ht="18" customHeight="1" x14ac:dyDescent="0.15">
      <c r="A243" s="317"/>
      <c r="B243" s="318"/>
      <c r="C243" s="325"/>
      <c r="D243" s="326"/>
      <c r="E243" s="326"/>
      <c r="F243" s="327"/>
      <c r="G243" s="325"/>
      <c r="H243" s="326"/>
      <c r="I243" s="326"/>
      <c r="J243" s="327"/>
      <c r="K243" s="239"/>
    </row>
    <row r="244" spans="1:11" ht="18" customHeight="1" x14ac:dyDescent="0.15">
      <c r="A244" s="313" t="s">
        <v>319</v>
      </c>
      <c r="B244" s="314"/>
      <c r="C244" s="319" t="s">
        <v>320</v>
      </c>
      <c r="D244" s="328"/>
      <c r="E244" s="328"/>
      <c r="F244" s="329"/>
      <c r="G244" s="319" t="s">
        <v>321</v>
      </c>
      <c r="H244" s="328"/>
      <c r="I244" s="328"/>
      <c r="J244" s="329"/>
      <c r="K244" s="239"/>
    </row>
    <row r="245" spans="1:11" ht="18" customHeight="1" x14ac:dyDescent="0.15">
      <c r="A245" s="315"/>
      <c r="B245" s="316"/>
      <c r="C245" s="330"/>
      <c r="D245" s="331"/>
      <c r="E245" s="331"/>
      <c r="F245" s="332"/>
      <c r="G245" s="330"/>
      <c r="H245" s="331"/>
      <c r="I245" s="331"/>
      <c r="J245" s="332"/>
      <c r="K245" s="239"/>
    </row>
    <row r="246" spans="1:11" ht="18" customHeight="1" x14ac:dyDescent="0.15">
      <c r="A246" s="315"/>
      <c r="B246" s="316"/>
      <c r="C246" s="330"/>
      <c r="D246" s="331"/>
      <c r="E246" s="331"/>
      <c r="F246" s="332"/>
      <c r="G246" s="330"/>
      <c r="H246" s="331"/>
      <c r="I246" s="331"/>
      <c r="J246" s="332"/>
      <c r="K246" s="239"/>
    </row>
    <row r="247" spans="1:11" ht="18" customHeight="1" x14ac:dyDescent="0.15">
      <c r="A247" s="315"/>
      <c r="B247" s="316"/>
      <c r="C247" s="330"/>
      <c r="D247" s="331"/>
      <c r="E247" s="331"/>
      <c r="F247" s="332"/>
      <c r="G247" s="330"/>
      <c r="H247" s="331"/>
      <c r="I247" s="331"/>
      <c r="J247" s="332"/>
      <c r="K247" s="239"/>
    </row>
    <row r="248" spans="1:11" ht="18" customHeight="1" x14ac:dyDescent="0.15">
      <c r="A248" s="315"/>
      <c r="B248" s="316"/>
      <c r="C248" s="330"/>
      <c r="D248" s="331"/>
      <c r="E248" s="331"/>
      <c r="F248" s="332"/>
      <c r="G248" s="330"/>
      <c r="H248" s="331"/>
      <c r="I248" s="331"/>
      <c r="J248" s="332"/>
      <c r="K248" s="239"/>
    </row>
    <row r="249" spans="1:11" ht="18" customHeight="1" x14ac:dyDescent="0.15">
      <c r="A249" s="315"/>
      <c r="B249" s="316"/>
      <c r="C249" s="330"/>
      <c r="D249" s="331"/>
      <c r="E249" s="331"/>
      <c r="F249" s="332"/>
      <c r="G249" s="330"/>
      <c r="H249" s="331"/>
      <c r="I249" s="331"/>
      <c r="J249" s="332"/>
      <c r="K249" s="239"/>
    </row>
    <row r="250" spans="1:11" ht="18" customHeight="1" x14ac:dyDescent="0.15">
      <c r="A250" s="315"/>
      <c r="B250" s="316"/>
      <c r="C250" s="330"/>
      <c r="D250" s="331"/>
      <c r="E250" s="331"/>
      <c r="F250" s="332"/>
      <c r="G250" s="330"/>
      <c r="H250" s="331"/>
      <c r="I250" s="331"/>
      <c r="J250" s="332"/>
      <c r="K250" s="239"/>
    </row>
    <row r="251" spans="1:11" ht="18" customHeight="1" x14ac:dyDescent="0.15">
      <c r="A251" s="315"/>
      <c r="B251" s="316"/>
      <c r="C251" s="330"/>
      <c r="D251" s="331"/>
      <c r="E251" s="331"/>
      <c r="F251" s="332"/>
      <c r="G251" s="330"/>
      <c r="H251" s="331"/>
      <c r="I251" s="331"/>
      <c r="J251" s="332"/>
      <c r="K251" s="239"/>
    </row>
    <row r="252" spans="1:11" ht="18" customHeight="1" x14ac:dyDescent="0.15">
      <c r="A252" s="315"/>
      <c r="B252" s="316"/>
      <c r="C252" s="330"/>
      <c r="D252" s="331"/>
      <c r="E252" s="331"/>
      <c r="F252" s="332"/>
      <c r="G252" s="330"/>
      <c r="H252" s="331"/>
      <c r="I252" s="331"/>
      <c r="J252" s="332"/>
      <c r="K252" s="239"/>
    </row>
    <row r="253" spans="1:11" ht="18" customHeight="1" x14ac:dyDescent="0.15">
      <c r="A253" s="317"/>
      <c r="B253" s="318"/>
      <c r="C253" s="333"/>
      <c r="D253" s="334"/>
      <c r="E253" s="334"/>
      <c r="F253" s="335"/>
      <c r="G253" s="333"/>
      <c r="H253" s="334"/>
      <c r="I253" s="334"/>
      <c r="J253" s="335"/>
      <c r="K253" s="239"/>
    </row>
    <row r="254" spans="1:11" ht="18" customHeight="1" x14ac:dyDescent="0.15">
      <c r="A254" s="313" t="s">
        <v>322</v>
      </c>
      <c r="B254" s="314"/>
      <c r="C254" s="319" t="s">
        <v>325</v>
      </c>
      <c r="D254" s="328"/>
      <c r="E254" s="328"/>
      <c r="F254" s="329"/>
      <c r="G254" s="319" t="s">
        <v>326</v>
      </c>
      <c r="H254" s="328"/>
      <c r="I254" s="328"/>
      <c r="J254" s="329"/>
      <c r="K254" s="239"/>
    </row>
    <row r="255" spans="1:11" ht="18" customHeight="1" x14ac:dyDescent="0.15">
      <c r="A255" s="315"/>
      <c r="B255" s="316"/>
      <c r="C255" s="330"/>
      <c r="D255" s="331"/>
      <c r="E255" s="331"/>
      <c r="F255" s="332"/>
      <c r="G255" s="330"/>
      <c r="H255" s="331"/>
      <c r="I255" s="331"/>
      <c r="J255" s="332"/>
      <c r="K255" s="239"/>
    </row>
    <row r="256" spans="1:11" ht="18" customHeight="1" x14ac:dyDescent="0.15">
      <c r="A256" s="315"/>
      <c r="B256" s="316"/>
      <c r="C256" s="330"/>
      <c r="D256" s="331"/>
      <c r="E256" s="331"/>
      <c r="F256" s="332"/>
      <c r="G256" s="330"/>
      <c r="H256" s="331"/>
      <c r="I256" s="331"/>
      <c r="J256" s="332"/>
      <c r="K256" s="239"/>
    </row>
    <row r="257" spans="1:11" ht="18" customHeight="1" x14ac:dyDescent="0.15">
      <c r="A257" s="315"/>
      <c r="B257" s="316"/>
      <c r="C257" s="330"/>
      <c r="D257" s="331"/>
      <c r="E257" s="331"/>
      <c r="F257" s="332"/>
      <c r="G257" s="330"/>
      <c r="H257" s="331"/>
      <c r="I257" s="331"/>
      <c r="J257" s="332"/>
      <c r="K257" s="239"/>
    </row>
    <row r="258" spans="1:11" ht="18" customHeight="1" x14ac:dyDescent="0.15">
      <c r="A258" s="315"/>
      <c r="B258" s="316"/>
      <c r="C258" s="330"/>
      <c r="D258" s="331"/>
      <c r="E258" s="331"/>
      <c r="F258" s="332"/>
      <c r="G258" s="330"/>
      <c r="H258" s="331"/>
      <c r="I258" s="331"/>
      <c r="J258" s="332"/>
      <c r="K258" s="239"/>
    </row>
    <row r="259" spans="1:11" ht="18" customHeight="1" x14ac:dyDescent="0.15">
      <c r="A259" s="315"/>
      <c r="B259" s="316"/>
      <c r="C259" s="330"/>
      <c r="D259" s="331"/>
      <c r="E259" s="331"/>
      <c r="F259" s="332"/>
      <c r="G259" s="330"/>
      <c r="H259" s="331"/>
      <c r="I259" s="331"/>
      <c r="J259" s="332"/>
      <c r="K259" s="239"/>
    </row>
    <row r="260" spans="1:11" ht="18" customHeight="1" x14ac:dyDescent="0.15">
      <c r="A260" s="315"/>
      <c r="B260" s="316"/>
      <c r="C260" s="330"/>
      <c r="D260" s="331"/>
      <c r="E260" s="331"/>
      <c r="F260" s="332"/>
      <c r="G260" s="330"/>
      <c r="H260" s="331"/>
      <c r="I260" s="331"/>
      <c r="J260" s="332"/>
      <c r="K260" s="239"/>
    </row>
    <row r="261" spans="1:11" ht="18" customHeight="1" x14ac:dyDescent="0.15">
      <c r="A261" s="315"/>
      <c r="B261" s="316"/>
      <c r="C261" s="330"/>
      <c r="D261" s="331"/>
      <c r="E261" s="331"/>
      <c r="F261" s="332"/>
      <c r="G261" s="330"/>
      <c r="H261" s="331"/>
      <c r="I261" s="331"/>
      <c r="J261" s="332"/>
      <c r="K261" s="239"/>
    </row>
    <row r="262" spans="1:11" ht="18" customHeight="1" x14ac:dyDescent="0.15">
      <c r="A262" s="315"/>
      <c r="B262" s="316"/>
      <c r="C262" s="330"/>
      <c r="D262" s="331"/>
      <c r="E262" s="331"/>
      <c r="F262" s="332"/>
      <c r="G262" s="330"/>
      <c r="H262" s="331"/>
      <c r="I262" s="331"/>
      <c r="J262" s="332"/>
      <c r="K262" s="239"/>
    </row>
    <row r="263" spans="1:11" ht="18" customHeight="1" x14ac:dyDescent="0.15">
      <c r="A263" s="317"/>
      <c r="B263" s="318"/>
      <c r="C263" s="333"/>
      <c r="D263" s="334"/>
      <c r="E263" s="334"/>
      <c r="F263" s="335"/>
      <c r="G263" s="333"/>
      <c r="H263" s="334"/>
      <c r="I263" s="334"/>
      <c r="J263" s="335"/>
      <c r="K263" s="239"/>
    </row>
    <row r="264" spans="1:11" ht="18" customHeight="1" x14ac:dyDescent="0.15">
      <c r="A264" s="239"/>
      <c r="B264" s="239"/>
      <c r="C264" s="239"/>
      <c r="D264" s="239"/>
      <c r="E264" s="239"/>
      <c r="F264" s="239"/>
      <c r="G264" s="239"/>
      <c r="H264" s="239"/>
      <c r="I264" s="239"/>
      <c r="J264" s="239"/>
      <c r="K264" s="239"/>
    </row>
    <row r="265" spans="1:11" ht="18" customHeight="1" x14ac:dyDescent="0.15">
      <c r="A265" s="239"/>
      <c r="B265" s="239"/>
      <c r="C265" s="239"/>
      <c r="D265" s="239"/>
      <c r="E265" s="239"/>
      <c r="F265" s="239"/>
      <c r="G265" s="239"/>
      <c r="H265" s="239"/>
      <c r="I265" s="239"/>
      <c r="J265" s="145"/>
      <c r="K265" s="239"/>
    </row>
    <row r="266" spans="1:11" ht="18" customHeight="1" x14ac:dyDescent="0.15">
      <c r="A266" s="239"/>
      <c r="B266" s="239"/>
      <c r="C266" s="239"/>
      <c r="D266" s="239"/>
      <c r="E266" s="239"/>
      <c r="F266" s="239"/>
      <c r="G266" s="239"/>
      <c r="H266" s="239"/>
      <c r="I266" s="239"/>
      <c r="J266" s="145"/>
      <c r="K266" s="239"/>
    </row>
    <row r="267" spans="1:11" ht="18" customHeight="1" x14ac:dyDescent="0.15">
      <c r="A267" s="239"/>
      <c r="B267" s="239"/>
      <c r="C267" s="239"/>
      <c r="D267" s="239"/>
      <c r="E267" s="239"/>
      <c r="F267" s="239"/>
      <c r="G267" s="239"/>
      <c r="H267" s="239"/>
      <c r="I267" s="239"/>
      <c r="J267" s="239"/>
      <c r="K267" s="239"/>
    </row>
    <row r="268" spans="1:11" ht="18" customHeight="1" x14ac:dyDescent="0.15">
      <c r="A268" s="309" t="s">
        <v>393</v>
      </c>
      <c r="B268" s="310"/>
      <c r="C268" s="310"/>
      <c r="D268" s="310"/>
      <c r="E268" s="310"/>
      <c r="F268" s="310"/>
      <c r="G268" s="310"/>
      <c r="H268" s="310"/>
      <c r="I268" s="310"/>
      <c r="J268" s="310"/>
      <c r="K268" s="239"/>
    </row>
    <row r="269" spans="1:11" ht="18" customHeight="1" x14ac:dyDescent="0.15">
      <c r="A269" s="310"/>
      <c r="B269" s="310"/>
      <c r="C269" s="310"/>
      <c r="D269" s="310"/>
      <c r="E269" s="310"/>
      <c r="F269" s="310"/>
      <c r="G269" s="310"/>
      <c r="H269" s="310"/>
      <c r="I269" s="310"/>
      <c r="J269" s="310"/>
      <c r="K269" s="239"/>
    </row>
    <row r="270" spans="1:11" ht="18" customHeight="1" x14ac:dyDescent="0.15">
      <c r="A270" s="310"/>
      <c r="B270" s="310"/>
      <c r="C270" s="310"/>
      <c r="D270" s="310"/>
      <c r="E270" s="310"/>
      <c r="F270" s="310"/>
      <c r="G270" s="310"/>
      <c r="H270" s="310"/>
      <c r="I270" s="310"/>
      <c r="J270" s="310"/>
      <c r="K270" s="239"/>
    </row>
    <row r="271" spans="1:11" ht="18" customHeight="1" x14ac:dyDescent="0.15">
      <c r="A271" s="310"/>
      <c r="B271" s="310"/>
      <c r="C271" s="310"/>
      <c r="D271" s="310"/>
      <c r="E271" s="310"/>
      <c r="F271" s="310"/>
      <c r="G271" s="310"/>
      <c r="H271" s="310"/>
      <c r="I271" s="310"/>
      <c r="J271" s="310"/>
      <c r="K271" s="239"/>
    </row>
    <row r="272" spans="1:11" ht="18" customHeight="1" x14ac:dyDescent="0.15">
      <c r="A272" s="310"/>
      <c r="B272" s="310"/>
      <c r="C272" s="310"/>
      <c r="D272" s="310"/>
      <c r="E272" s="310"/>
      <c r="F272" s="310"/>
      <c r="G272" s="310"/>
      <c r="H272" s="310"/>
      <c r="I272" s="310"/>
      <c r="J272" s="310"/>
      <c r="K272" s="239"/>
    </row>
    <row r="273" spans="1:14" ht="18" customHeight="1" x14ac:dyDescent="0.15">
      <c r="A273" s="310"/>
      <c r="B273" s="310"/>
      <c r="C273" s="310"/>
      <c r="D273" s="310"/>
      <c r="E273" s="310"/>
      <c r="F273" s="310"/>
      <c r="G273" s="310"/>
      <c r="H273" s="310"/>
      <c r="I273" s="310"/>
      <c r="J273" s="310"/>
      <c r="K273" s="239"/>
    </row>
    <row r="274" spans="1:14" ht="18" customHeight="1" x14ac:dyDescent="0.15">
      <c r="A274" s="21"/>
      <c r="B274" s="21"/>
      <c r="C274" s="21"/>
      <c r="D274" s="21"/>
      <c r="E274" s="21"/>
      <c r="F274" s="21"/>
      <c r="G274" s="21"/>
      <c r="H274" s="21"/>
      <c r="I274" s="21"/>
      <c r="J274" s="21"/>
      <c r="K274" s="21"/>
    </row>
    <row r="275" spans="1:14" ht="17.25" x14ac:dyDescent="0.15">
      <c r="A275" s="404" t="s">
        <v>388</v>
      </c>
      <c r="B275" s="404"/>
      <c r="C275" s="404"/>
      <c r="D275" s="404"/>
      <c r="E275" s="404"/>
      <c r="F275" s="404"/>
      <c r="G275" s="404"/>
      <c r="H275" s="404"/>
      <c r="I275" s="404"/>
      <c r="J275" s="404"/>
      <c r="K275" s="10"/>
    </row>
    <row r="276" spans="1:14" ht="18" customHeight="1" x14ac:dyDescent="0.15">
      <c r="A276" s="359" t="s">
        <v>308</v>
      </c>
      <c r="B276" s="359"/>
      <c r="C276" s="359"/>
      <c r="D276" s="359"/>
      <c r="E276" s="359"/>
      <c r="F276" s="359"/>
      <c r="G276" s="359"/>
      <c r="H276" s="359"/>
      <c r="I276" s="359"/>
      <c r="J276" s="359"/>
      <c r="K276" s="12"/>
    </row>
    <row r="277" spans="1:14" ht="18" customHeight="1" x14ac:dyDescent="0.15">
      <c r="A277" s="79"/>
      <c r="B277" s="79"/>
      <c r="C277" s="79"/>
      <c r="D277" s="79"/>
      <c r="E277" s="79"/>
      <c r="F277" s="79"/>
      <c r="G277" s="79"/>
      <c r="H277" s="79"/>
      <c r="I277" s="79"/>
      <c r="J277" s="79"/>
      <c r="K277" s="81"/>
    </row>
    <row r="278" spans="1:14" ht="18" customHeight="1" thickBot="1" x14ac:dyDescent="0.2">
      <c r="A278" s="520" t="s">
        <v>60</v>
      </c>
      <c r="B278" s="520"/>
      <c r="C278" s="520"/>
      <c r="D278" s="520"/>
      <c r="E278" s="520"/>
      <c r="F278" s="520"/>
      <c r="G278" s="520"/>
      <c r="H278" s="520"/>
      <c r="I278" s="520"/>
      <c r="J278" s="520"/>
      <c r="K278" s="12"/>
    </row>
    <row r="279" spans="1:14" ht="17.25" customHeight="1" thickBot="1" x14ac:dyDescent="0.2">
      <c r="A279" s="514" t="s">
        <v>3</v>
      </c>
      <c r="B279" s="515"/>
      <c r="C279" s="515"/>
      <c r="D279" s="515"/>
      <c r="E279" s="516"/>
      <c r="F279" s="5"/>
      <c r="G279" s="513" t="s">
        <v>4</v>
      </c>
      <c r="H279" s="513"/>
      <c r="I279" s="513" t="s">
        <v>5</v>
      </c>
      <c r="J279" s="513"/>
      <c r="K279" s="47"/>
    </row>
    <row r="280" spans="1:14" ht="17.25" customHeight="1" thickBot="1" x14ac:dyDescent="0.2">
      <c r="A280" s="509" t="s">
        <v>23</v>
      </c>
      <c r="B280" s="510"/>
      <c r="C280" s="510"/>
      <c r="D280" s="510"/>
      <c r="E280" s="511"/>
      <c r="F280" s="480"/>
      <c r="G280" s="512" t="s">
        <v>7</v>
      </c>
      <c r="H280" s="512"/>
      <c r="I280" s="512" t="s">
        <v>8</v>
      </c>
      <c r="J280" s="512"/>
      <c r="K280" s="48"/>
    </row>
    <row r="281" spans="1:14" ht="17.25" customHeight="1" thickBot="1" x14ac:dyDescent="0.2">
      <c r="A281" s="95" t="s">
        <v>41</v>
      </c>
      <c r="B281" s="207" t="str">
        <f>入力シート!C16&amp;"に洪水注意報発表(警戒レベル2)"</f>
        <v>に洪水注意報発表(警戒レベル2)</v>
      </c>
      <c r="C281" s="143"/>
      <c r="D281" s="143"/>
      <c r="E281" s="146"/>
      <c r="F281" s="480"/>
      <c r="G281" s="512"/>
      <c r="H281" s="512"/>
      <c r="I281" s="512"/>
      <c r="J281" s="512"/>
      <c r="K281" s="111"/>
    </row>
    <row r="282" spans="1:14" ht="17.25" customHeight="1" thickBot="1" x14ac:dyDescent="0.2">
      <c r="A282" s="95" t="s">
        <v>42</v>
      </c>
      <c r="B282" s="481" t="str">
        <f>IF(入力シート!C44&lt;&gt;0,入力シート!C44&amp;"（"&amp;入力シート!C46&amp;"地点）氾濫注意情報発表（警戒レベル2）","")</f>
        <v/>
      </c>
      <c r="C282" s="481"/>
      <c r="D282" s="481"/>
      <c r="E282" s="482"/>
      <c r="F282" s="480"/>
      <c r="G282" s="512"/>
      <c r="H282" s="512"/>
      <c r="I282" s="512"/>
      <c r="J282" s="512"/>
      <c r="K282" s="111"/>
    </row>
    <row r="283" spans="1:14" ht="17.25" customHeight="1" thickBot="1" x14ac:dyDescent="0.2">
      <c r="A283" s="95"/>
      <c r="B283" s="481"/>
      <c r="C283" s="481"/>
      <c r="D283" s="481"/>
      <c r="E283" s="482"/>
      <c r="F283" s="480"/>
      <c r="G283" s="512"/>
      <c r="H283" s="512"/>
      <c r="I283" s="512"/>
      <c r="J283" s="512"/>
      <c r="K283" s="111"/>
    </row>
    <row r="284" spans="1:14" ht="17.25" customHeight="1" thickBot="1" x14ac:dyDescent="0.2">
      <c r="A284" s="95" t="str">
        <f>IF(B284&lt;&gt;"","Ø","")</f>
        <v/>
      </c>
      <c r="B284" s="481" t="str">
        <f>IF(入力シート!C50&lt;&gt;0,入力シート!C50&amp;"（"&amp;入力シート!C52&amp;"地点）氾濫注意情報発表（警戒レベル2）","")</f>
        <v/>
      </c>
      <c r="C284" s="481"/>
      <c r="D284" s="481"/>
      <c r="E284" s="482"/>
      <c r="F284" s="480"/>
      <c r="G284" s="512"/>
      <c r="H284" s="512"/>
      <c r="I284" s="512"/>
      <c r="J284" s="512"/>
      <c r="K284" s="111"/>
    </row>
    <row r="285" spans="1:14" ht="17.25" customHeight="1" thickBot="1" x14ac:dyDescent="0.2">
      <c r="A285" s="95"/>
      <c r="B285" s="481"/>
      <c r="C285" s="481"/>
      <c r="D285" s="481"/>
      <c r="E285" s="482"/>
      <c r="F285" s="480"/>
      <c r="G285" s="512"/>
      <c r="H285" s="512"/>
      <c r="I285" s="512"/>
      <c r="J285" s="512"/>
      <c r="K285" s="111"/>
    </row>
    <row r="286" spans="1:14" ht="17.25" customHeight="1" thickBot="1" x14ac:dyDescent="0.2">
      <c r="A286" s="95" t="str">
        <f>IF(B286&lt;&gt;"","Ø","")</f>
        <v/>
      </c>
      <c r="B286" s="481" t="str">
        <f>IF(入力シート!C56&lt;&gt;0,入力シート!C56&amp;"（"&amp;入力シート!C58&amp;"地点）観測開始水位（http://k.river.go.jp）","")</f>
        <v/>
      </c>
      <c r="C286" s="481"/>
      <c r="D286" s="481"/>
      <c r="E286" s="482"/>
      <c r="F286" s="480"/>
      <c r="G286" s="512"/>
      <c r="H286" s="512"/>
      <c r="I286" s="512"/>
      <c r="J286" s="512"/>
      <c r="K286" s="111"/>
    </row>
    <row r="287" spans="1:14" ht="17.25" customHeight="1" thickBot="1" x14ac:dyDescent="0.2">
      <c r="A287" s="96"/>
      <c r="B287" s="517"/>
      <c r="C287" s="517"/>
      <c r="D287" s="517"/>
      <c r="E287" s="518"/>
      <c r="F287" s="480"/>
      <c r="G287" s="512"/>
      <c r="H287" s="512"/>
      <c r="I287" s="512"/>
      <c r="J287" s="512"/>
      <c r="K287" s="111"/>
    </row>
    <row r="288" spans="1:14" ht="17.25" customHeight="1" thickBot="1" x14ac:dyDescent="0.2">
      <c r="A288" s="84"/>
      <c r="B288" s="85"/>
      <c r="C288" s="85"/>
      <c r="D288" s="85"/>
      <c r="E288" s="85"/>
      <c r="F288" s="82"/>
      <c r="G288" s="206"/>
      <c r="H288" s="206"/>
      <c r="I288" s="206"/>
      <c r="J288" s="206"/>
      <c r="K288" s="78"/>
      <c r="L288" s="68"/>
      <c r="N288" s="68"/>
    </row>
    <row r="289" spans="1:12" ht="17.25" customHeight="1" x14ac:dyDescent="0.15">
      <c r="A289" s="509" t="s">
        <v>6</v>
      </c>
      <c r="B289" s="510"/>
      <c r="C289" s="510"/>
      <c r="D289" s="510"/>
      <c r="E289" s="511"/>
      <c r="F289" s="480"/>
      <c r="G289" s="483" t="s">
        <v>7</v>
      </c>
      <c r="H289" s="484"/>
      <c r="I289" s="483" t="s">
        <v>8</v>
      </c>
      <c r="J289" s="485"/>
      <c r="K289" s="49"/>
      <c r="L289" s="68"/>
    </row>
    <row r="290" spans="1:12" ht="17.25" customHeight="1" x14ac:dyDescent="0.15">
      <c r="A290" s="95" t="s">
        <v>42</v>
      </c>
      <c r="B290" s="242" t="str">
        <f>入力シート!C18&amp;"に高齢者等避難の発令(警戒レベル3)"</f>
        <v>に高齢者等避難の発令(警戒レベル3)</v>
      </c>
      <c r="C290" s="242"/>
      <c r="D290" s="242"/>
      <c r="E290" s="471"/>
      <c r="F290" s="480"/>
      <c r="G290" s="474"/>
      <c r="H290" s="475"/>
      <c r="I290" s="474"/>
      <c r="J290" s="476"/>
      <c r="K290" s="49"/>
      <c r="L290" s="68"/>
    </row>
    <row r="291" spans="1:12" ht="17.25" customHeight="1" x14ac:dyDescent="0.15">
      <c r="A291" s="95"/>
      <c r="B291" s="242"/>
      <c r="C291" s="242"/>
      <c r="D291" s="242"/>
      <c r="E291" s="471"/>
      <c r="F291" s="480"/>
      <c r="G291" s="474" t="s">
        <v>9</v>
      </c>
      <c r="H291" s="475"/>
      <c r="I291" s="474" t="s">
        <v>10</v>
      </c>
      <c r="J291" s="476"/>
      <c r="K291" s="49"/>
    </row>
    <row r="292" spans="1:12" ht="17.25" customHeight="1" x14ac:dyDescent="0.15">
      <c r="A292" s="95" t="s">
        <v>42</v>
      </c>
      <c r="B292" s="472" t="str">
        <f>入力シート!C16&amp;"に洪水警報発表(警戒レベル3)"</f>
        <v>に洪水警報発表(警戒レベル3)</v>
      </c>
      <c r="C292" s="472"/>
      <c r="D292" s="472"/>
      <c r="E292" s="473"/>
      <c r="F292" s="480"/>
      <c r="G292" s="474"/>
      <c r="H292" s="475"/>
      <c r="I292" s="474"/>
      <c r="J292" s="476"/>
      <c r="K292" s="49"/>
    </row>
    <row r="293" spans="1:12" ht="17.25" customHeight="1" x14ac:dyDescent="0.15">
      <c r="A293" s="95" t="s">
        <v>42</v>
      </c>
      <c r="B293" s="481" t="str">
        <f>IF(入力シート!C44&lt;&gt;0,入力シート!C44&amp;"（"&amp;入力シート!C46&amp;"地点）氾濫警戒情報発表（警戒レベル3）","")</f>
        <v/>
      </c>
      <c r="C293" s="481"/>
      <c r="D293" s="481"/>
      <c r="E293" s="482"/>
      <c r="F293" s="480"/>
      <c r="G293" s="474" t="s">
        <v>303</v>
      </c>
      <c r="H293" s="475"/>
      <c r="I293" s="474" t="s">
        <v>8</v>
      </c>
      <c r="J293" s="476"/>
      <c r="K293" s="49"/>
    </row>
    <row r="294" spans="1:12" ht="17.25" customHeight="1" x14ac:dyDescent="0.15">
      <c r="A294" s="95"/>
      <c r="B294" s="481"/>
      <c r="C294" s="481"/>
      <c r="D294" s="481"/>
      <c r="E294" s="482"/>
      <c r="F294" s="480"/>
      <c r="G294" s="474"/>
      <c r="H294" s="475"/>
      <c r="I294" s="474"/>
      <c r="J294" s="476"/>
      <c r="K294" s="49"/>
    </row>
    <row r="295" spans="1:12" ht="17.25" customHeight="1" x14ac:dyDescent="0.15">
      <c r="A295" s="95" t="str">
        <f>IF(B295&lt;&gt;"","Ø","")</f>
        <v/>
      </c>
      <c r="B295" s="407" t="str">
        <f>IF(入力シート!C50&lt;&gt;"",入力シート!C50&amp;"（"&amp;入力シート!C52&amp;"地点）氾濫警戒情報発表（警戒レベル3）","")</f>
        <v/>
      </c>
      <c r="C295" s="407"/>
      <c r="D295" s="407"/>
      <c r="E295" s="408"/>
      <c r="F295" s="480"/>
      <c r="G295" s="474" t="s">
        <v>11</v>
      </c>
      <c r="H295" s="475"/>
      <c r="I295" s="474" t="s">
        <v>8</v>
      </c>
      <c r="J295" s="476"/>
      <c r="K295" s="49"/>
    </row>
    <row r="296" spans="1:12" ht="17.25" customHeight="1" x14ac:dyDescent="0.15">
      <c r="A296" s="95"/>
      <c r="B296" s="407"/>
      <c r="C296" s="407"/>
      <c r="D296" s="407"/>
      <c r="E296" s="408"/>
      <c r="F296" s="480"/>
      <c r="G296" s="474"/>
      <c r="H296" s="475"/>
      <c r="I296" s="474"/>
      <c r="J296" s="476"/>
      <c r="K296" s="49"/>
    </row>
    <row r="297" spans="1:12" ht="17.25" customHeight="1" x14ac:dyDescent="0.15">
      <c r="A297" s="95" t="str">
        <f>IF(B297&lt;&gt;"","Ø","")</f>
        <v/>
      </c>
      <c r="B297" s="407" t="str">
        <f>IF(入力シート!C56&lt;&gt;"",入力シート!C56&amp;"（"&amp;入力シート!C58&amp;"地点）危険水位（http://k.river.go.jp）","")</f>
        <v/>
      </c>
      <c r="C297" s="407"/>
      <c r="D297" s="407"/>
      <c r="E297" s="408"/>
      <c r="F297" s="480"/>
      <c r="G297" s="474" t="s">
        <v>12</v>
      </c>
      <c r="H297" s="475"/>
      <c r="I297" s="474" t="s">
        <v>10</v>
      </c>
      <c r="J297" s="476"/>
      <c r="K297" s="49"/>
    </row>
    <row r="298" spans="1:12" ht="17.25" customHeight="1" thickBot="1" x14ac:dyDescent="0.2">
      <c r="A298" s="96"/>
      <c r="B298" s="409"/>
      <c r="C298" s="409"/>
      <c r="D298" s="409"/>
      <c r="E298" s="410"/>
      <c r="F298" s="480"/>
      <c r="G298" s="477"/>
      <c r="H298" s="478"/>
      <c r="I298" s="477"/>
      <c r="J298" s="479"/>
      <c r="K298" s="49"/>
    </row>
    <row r="299" spans="1:12" ht="17.25" customHeight="1" thickBot="1" x14ac:dyDescent="0.2">
      <c r="A299" s="84"/>
      <c r="B299" s="80"/>
      <c r="C299" s="80"/>
      <c r="D299" s="80"/>
      <c r="E299" s="80"/>
      <c r="F299" s="82"/>
      <c r="G299" s="49"/>
      <c r="H299" s="49"/>
      <c r="I299" s="49"/>
      <c r="J299" s="49"/>
      <c r="K299" s="49"/>
    </row>
    <row r="300" spans="1:12" ht="17.25" customHeight="1" x14ac:dyDescent="0.15">
      <c r="A300" s="418" t="s">
        <v>23</v>
      </c>
      <c r="B300" s="419"/>
      <c r="C300" s="419"/>
      <c r="D300" s="419"/>
      <c r="E300" s="420"/>
      <c r="F300" s="480"/>
      <c r="G300" s="412" t="s">
        <v>13</v>
      </c>
      <c r="H300" s="506"/>
      <c r="I300" s="412" t="s">
        <v>10</v>
      </c>
      <c r="J300" s="413"/>
      <c r="K300" s="48"/>
    </row>
    <row r="301" spans="1:12" ht="17.25" customHeight="1" x14ac:dyDescent="0.15">
      <c r="A301" s="95" t="s">
        <v>42</v>
      </c>
      <c r="B301" s="421" t="str">
        <f>入力シート!C18&amp;"地区に避難指示の発令(警戒レベル4)"</f>
        <v>地区に避難指示の発令(警戒レベル4)</v>
      </c>
      <c r="C301" s="422"/>
      <c r="D301" s="422"/>
      <c r="E301" s="423"/>
      <c r="F301" s="480"/>
      <c r="G301" s="414"/>
      <c r="H301" s="507"/>
      <c r="I301" s="414"/>
      <c r="J301" s="415"/>
      <c r="K301" s="48"/>
    </row>
    <row r="302" spans="1:12" ht="17.25" customHeight="1" x14ac:dyDescent="0.15">
      <c r="A302" s="95"/>
      <c r="B302" s="421"/>
      <c r="C302" s="422"/>
      <c r="D302" s="422"/>
      <c r="E302" s="423"/>
      <c r="F302" s="480"/>
      <c r="G302" s="414"/>
      <c r="H302" s="507"/>
      <c r="I302" s="414"/>
      <c r="J302" s="415"/>
      <c r="K302" s="111"/>
    </row>
    <row r="303" spans="1:12" ht="17.25" customHeight="1" x14ac:dyDescent="0.15">
      <c r="A303" s="95" t="s">
        <v>42</v>
      </c>
      <c r="B303" s="407" t="str">
        <f>IF(入力シート!C44&lt;&gt;"",入力シート!C44&amp;"（"&amp;入力シート!C46&amp;"地点）氾濫危険情報発表（警戒レベル4）","")</f>
        <v/>
      </c>
      <c r="C303" s="407"/>
      <c r="D303" s="407"/>
      <c r="E303" s="408"/>
      <c r="F303" s="480"/>
      <c r="G303" s="414"/>
      <c r="H303" s="507"/>
      <c r="I303" s="414"/>
      <c r="J303" s="415"/>
      <c r="K303" s="111"/>
    </row>
    <row r="304" spans="1:12" ht="17.25" customHeight="1" x14ac:dyDescent="0.15">
      <c r="A304" s="95"/>
      <c r="B304" s="407"/>
      <c r="C304" s="407"/>
      <c r="D304" s="407"/>
      <c r="E304" s="408"/>
      <c r="F304" s="480"/>
      <c r="G304" s="414"/>
      <c r="H304" s="507"/>
      <c r="I304" s="414"/>
      <c r="J304" s="415"/>
      <c r="K304" s="111"/>
    </row>
    <row r="305" spans="1:11" ht="17.25" customHeight="1" x14ac:dyDescent="0.15">
      <c r="A305" s="95" t="str">
        <f>IF(B305&lt;&gt;"","Ø","")</f>
        <v/>
      </c>
      <c r="B305" s="407" t="str">
        <f>IF(入力シート!C50&lt;&gt;"",入力シート!C50&amp;"（"&amp;入力シート!C52&amp;"地点）氾濫危険情報発表（警戒レベル4）","")</f>
        <v/>
      </c>
      <c r="C305" s="407"/>
      <c r="D305" s="407"/>
      <c r="E305" s="408"/>
      <c r="F305" s="480"/>
      <c r="G305" s="414"/>
      <c r="H305" s="507"/>
      <c r="I305" s="414"/>
      <c r="J305" s="415"/>
      <c r="K305" s="111"/>
    </row>
    <row r="306" spans="1:11" ht="17.25" customHeight="1" x14ac:dyDescent="0.15">
      <c r="A306" s="95"/>
      <c r="B306" s="407"/>
      <c r="C306" s="407"/>
      <c r="D306" s="407"/>
      <c r="E306" s="408"/>
      <c r="F306" s="480"/>
      <c r="G306" s="414"/>
      <c r="H306" s="507"/>
      <c r="I306" s="414"/>
      <c r="J306" s="415"/>
      <c r="K306" s="111"/>
    </row>
    <row r="307" spans="1:11" ht="17.25" customHeight="1" x14ac:dyDescent="0.15">
      <c r="A307" s="95" t="str">
        <f>IF(B307&lt;&gt;"","Ø","")</f>
        <v/>
      </c>
      <c r="B307" s="407" t="str">
        <f>IF(入力シート!C56&lt;&gt;"",入力シート!C56&amp;"（"&amp;入力シート!C58&amp;"地点）危険水位（http://k.river.go.jp）","")</f>
        <v/>
      </c>
      <c r="C307" s="407"/>
      <c r="D307" s="407"/>
      <c r="E307" s="408"/>
      <c r="F307" s="480"/>
      <c r="G307" s="414"/>
      <c r="H307" s="507"/>
      <c r="I307" s="414"/>
      <c r="J307" s="415"/>
      <c r="K307" s="111"/>
    </row>
    <row r="308" spans="1:11" ht="17.25" customHeight="1" thickBot="1" x14ac:dyDescent="0.2">
      <c r="A308" s="96"/>
      <c r="B308" s="409"/>
      <c r="C308" s="409"/>
      <c r="D308" s="409"/>
      <c r="E308" s="410"/>
      <c r="F308" s="480"/>
      <c r="G308" s="416"/>
      <c r="H308" s="508"/>
      <c r="I308" s="416"/>
      <c r="J308" s="417"/>
      <c r="K308" s="111"/>
    </row>
    <row r="309" spans="1:11" ht="19.5" x14ac:dyDescent="0.15">
      <c r="A309" s="404" t="s">
        <v>174</v>
      </c>
      <c r="B309" s="424"/>
      <c r="C309" s="424"/>
      <c r="D309" s="424"/>
      <c r="E309" s="424"/>
      <c r="F309" s="424"/>
      <c r="G309" s="424"/>
      <c r="H309" s="424"/>
      <c r="I309" s="424"/>
      <c r="J309" s="424"/>
      <c r="K309" s="111"/>
    </row>
    <row r="310" spans="1:11" ht="17.25" customHeight="1" x14ac:dyDescent="0.15"/>
    <row r="311" spans="1:11" ht="17.25" customHeight="1" x14ac:dyDescent="0.15"/>
    <row r="312" spans="1:11" ht="17.25" customHeight="1" x14ac:dyDescent="0.15"/>
    <row r="313" spans="1:11" ht="17.25" customHeight="1" x14ac:dyDescent="0.15"/>
    <row r="314" spans="1:11" ht="17.25" customHeight="1" x14ac:dyDescent="0.15"/>
    <row r="315" spans="1:11" ht="17.25" customHeight="1" x14ac:dyDescent="0.15"/>
    <row r="316" spans="1:11" ht="17.25" customHeight="1" x14ac:dyDescent="0.15"/>
    <row r="317" spans="1:11" ht="17.25" customHeight="1" x14ac:dyDescent="0.15"/>
    <row r="318" spans="1:11" ht="17.25" customHeight="1" x14ac:dyDescent="0.15"/>
    <row r="319" spans="1:11" ht="17.25" customHeight="1" x14ac:dyDescent="0.15"/>
    <row r="320" spans="1:11" ht="17.25" customHeight="1" x14ac:dyDescent="0.15"/>
    <row r="321" spans="1:11" ht="17.25" customHeight="1" x14ac:dyDescent="0.15"/>
    <row r="322" spans="1:11" ht="17.25" x14ac:dyDescent="0.15">
      <c r="A322" s="404" t="s">
        <v>389</v>
      </c>
      <c r="B322" s="404"/>
      <c r="C322" s="404"/>
      <c r="D322" s="404"/>
      <c r="E322" s="404"/>
      <c r="F322" s="404"/>
      <c r="G322" s="404"/>
      <c r="H322" s="404"/>
      <c r="I322" s="404"/>
      <c r="J322" s="404"/>
      <c r="K322" s="10"/>
    </row>
    <row r="323" spans="1:11" ht="17.25" x14ac:dyDescent="0.15">
      <c r="A323" s="404" t="s">
        <v>307</v>
      </c>
      <c r="B323" s="404"/>
      <c r="C323" s="404"/>
      <c r="D323" s="404"/>
      <c r="E323" s="404"/>
      <c r="F323" s="404"/>
      <c r="G323" s="404"/>
      <c r="H323" s="404"/>
      <c r="I323" s="404"/>
      <c r="J323" s="404"/>
      <c r="K323" s="10"/>
    </row>
    <row r="324" spans="1:11" ht="18" x14ac:dyDescent="0.15">
      <c r="A324" s="411" t="s">
        <v>14</v>
      </c>
      <c r="B324" s="411"/>
      <c r="C324" s="411"/>
      <c r="D324" s="411"/>
      <c r="E324" s="411"/>
      <c r="F324" s="411"/>
      <c r="G324" s="411"/>
      <c r="H324" s="411"/>
      <c r="I324" s="411"/>
      <c r="J324" s="411"/>
      <c r="K324" s="13"/>
    </row>
    <row r="325" spans="1:11" ht="18" thickBot="1" x14ac:dyDescent="0.2">
      <c r="A325" s="2"/>
    </row>
    <row r="326" spans="1:11" ht="17.25" x14ac:dyDescent="0.15">
      <c r="A326" s="55" t="s">
        <v>15</v>
      </c>
      <c r="B326" s="56"/>
      <c r="C326" s="57"/>
      <c r="D326" s="425" t="s">
        <v>16</v>
      </c>
      <c r="E326" s="425"/>
      <c r="F326" s="425"/>
      <c r="G326" s="425"/>
      <c r="H326" s="425"/>
      <c r="I326" s="425"/>
      <c r="J326" s="426"/>
      <c r="K326" s="50"/>
    </row>
    <row r="327" spans="1:11" ht="18" x14ac:dyDescent="0.15">
      <c r="A327" s="59" t="s">
        <v>39</v>
      </c>
      <c r="B327" s="23"/>
      <c r="C327" s="448" t="s">
        <v>182</v>
      </c>
      <c r="D327" s="449"/>
      <c r="E327" s="449"/>
      <c r="F327" s="449"/>
      <c r="G327" s="449"/>
      <c r="H327" s="449"/>
      <c r="I327" s="449"/>
      <c r="J327" s="450"/>
      <c r="K327" s="51"/>
    </row>
    <row r="328" spans="1:11" ht="18" x14ac:dyDescent="0.15">
      <c r="A328" s="60"/>
      <c r="B328" s="61"/>
      <c r="C328" s="452" t="s">
        <v>26</v>
      </c>
      <c r="D328" s="431"/>
      <c r="E328" s="431"/>
      <c r="F328" s="431"/>
      <c r="G328" s="431"/>
      <c r="H328" s="431"/>
      <c r="I328" s="431"/>
      <c r="J328" s="432"/>
      <c r="K328" s="51"/>
    </row>
    <row r="329" spans="1:11" ht="18" x14ac:dyDescent="0.15">
      <c r="A329" s="60"/>
      <c r="B329" s="61"/>
      <c r="C329" s="452" t="s">
        <v>25</v>
      </c>
      <c r="D329" s="431"/>
      <c r="E329" s="431"/>
      <c r="F329" s="431"/>
      <c r="G329" s="431"/>
      <c r="H329" s="431"/>
      <c r="I329" s="431"/>
      <c r="J329" s="432"/>
      <c r="K329" s="51"/>
    </row>
    <row r="330" spans="1:11" ht="18" customHeight="1" x14ac:dyDescent="0.15">
      <c r="A330" s="62"/>
      <c r="B330" s="63"/>
      <c r="C330" s="25" t="s">
        <v>24</v>
      </c>
      <c r="D330" s="358" t="s">
        <v>305</v>
      </c>
      <c r="E330" s="358"/>
      <c r="F330" s="451"/>
      <c r="G330" s="451"/>
      <c r="H330" s="451"/>
      <c r="I330" s="451"/>
      <c r="J330" s="451"/>
      <c r="K330" s="76"/>
    </row>
    <row r="331" spans="1:11" ht="18" x14ac:dyDescent="0.15">
      <c r="A331" s="28" t="s">
        <v>27</v>
      </c>
      <c r="B331" s="18"/>
      <c r="C331" s="448" t="str">
        <f>入力シート!C16&amp;"からの"&amp;入力シート!C62</f>
        <v>からの</v>
      </c>
      <c r="D331" s="433"/>
      <c r="E331" s="433"/>
      <c r="F331" s="433"/>
      <c r="G331" s="433"/>
      <c r="H331" s="433"/>
      <c r="I331" s="433"/>
      <c r="J331" s="434"/>
      <c r="K331" s="52"/>
    </row>
    <row r="332" spans="1:11" ht="17.25" x14ac:dyDescent="0.15">
      <c r="A332" s="29" t="s">
        <v>28</v>
      </c>
      <c r="B332" s="17"/>
      <c r="C332" s="452" t="s">
        <v>25</v>
      </c>
      <c r="D332" s="431"/>
      <c r="E332" s="431"/>
      <c r="F332" s="431"/>
      <c r="G332" s="431"/>
      <c r="H332" s="431"/>
      <c r="I332" s="431"/>
      <c r="J332" s="432"/>
      <c r="K332" s="52"/>
    </row>
    <row r="333" spans="1:11" ht="17.25" customHeight="1" x14ac:dyDescent="0.15">
      <c r="A333" s="29" t="s">
        <v>29</v>
      </c>
      <c r="B333" s="26"/>
      <c r="C333" s="15" t="s">
        <v>24</v>
      </c>
      <c r="D333" s="222" t="s">
        <v>327</v>
      </c>
      <c r="E333" s="210"/>
      <c r="F333" s="210"/>
      <c r="G333" s="210"/>
      <c r="H333" s="210"/>
      <c r="I333" s="210"/>
      <c r="J333" s="211"/>
      <c r="K333" s="22"/>
    </row>
    <row r="334" spans="1:11" ht="17.25" x14ac:dyDescent="0.15">
      <c r="A334" s="29"/>
      <c r="B334" s="26"/>
      <c r="C334" s="19"/>
      <c r="D334" s="222" t="s">
        <v>328</v>
      </c>
      <c r="E334" s="210"/>
      <c r="F334" s="210"/>
      <c r="G334" s="210"/>
      <c r="H334" s="210"/>
      <c r="I334" s="210"/>
      <c r="J334" s="211"/>
      <c r="K334" s="22"/>
    </row>
    <row r="335" spans="1:11" ht="17.25" customHeight="1" x14ac:dyDescent="0.15">
      <c r="A335" s="29"/>
      <c r="B335" s="26"/>
      <c r="C335" s="15" t="s">
        <v>24</v>
      </c>
      <c r="D335" s="222" t="s">
        <v>329</v>
      </c>
      <c r="E335" s="210"/>
      <c r="F335" s="210"/>
      <c r="G335" s="210"/>
      <c r="H335" s="210"/>
      <c r="I335" s="210"/>
      <c r="J335" s="211"/>
      <c r="K335" s="22"/>
    </row>
    <row r="336" spans="1:11" ht="17.25" customHeight="1" x14ac:dyDescent="0.15">
      <c r="A336" s="29"/>
      <c r="B336" s="26"/>
      <c r="D336" s="222" t="s">
        <v>330</v>
      </c>
      <c r="E336" s="210"/>
      <c r="F336" s="210"/>
      <c r="G336" s="210"/>
      <c r="H336" s="210"/>
      <c r="I336" s="210"/>
      <c r="J336" s="211"/>
      <c r="K336" s="22"/>
    </row>
    <row r="337" spans="1:11" ht="17.25" customHeight="1" x14ac:dyDescent="0.15">
      <c r="A337" s="30"/>
      <c r="B337" s="27"/>
      <c r="C337" s="203" t="s">
        <v>24</v>
      </c>
      <c r="D337" s="209" t="s">
        <v>333</v>
      </c>
      <c r="E337" s="212"/>
      <c r="F337" s="212"/>
      <c r="G337" s="212"/>
      <c r="H337" s="212"/>
      <c r="I337" s="212"/>
      <c r="J337" s="213"/>
      <c r="K337" s="22"/>
    </row>
    <row r="338" spans="1:11" ht="17.25" customHeight="1" x14ac:dyDescent="0.15">
      <c r="A338" s="30"/>
      <c r="B338" s="27"/>
      <c r="C338" s="204"/>
      <c r="D338" s="209" t="s">
        <v>331</v>
      </c>
      <c r="E338" s="212"/>
      <c r="F338" s="212"/>
      <c r="G338" s="212"/>
      <c r="H338" s="212"/>
      <c r="I338" s="212"/>
      <c r="J338" s="213"/>
      <c r="K338" s="22"/>
    </row>
    <row r="339" spans="1:11" ht="17.25" customHeight="1" x14ac:dyDescent="0.15">
      <c r="A339" s="30"/>
      <c r="B339" s="27"/>
      <c r="C339" s="15" t="s">
        <v>24</v>
      </c>
      <c r="D339" s="427" t="s">
        <v>332</v>
      </c>
      <c r="E339" s="427"/>
      <c r="F339" s="427"/>
      <c r="G339" s="427"/>
      <c r="H339" s="427"/>
      <c r="I339" s="427"/>
      <c r="J339" s="428"/>
      <c r="K339" s="22"/>
    </row>
    <row r="340" spans="1:11" ht="17.25" customHeight="1" x14ac:dyDescent="0.15">
      <c r="A340" s="31"/>
      <c r="B340" s="24"/>
      <c r="C340" s="58"/>
      <c r="D340" s="429"/>
      <c r="E340" s="429"/>
      <c r="F340" s="429"/>
      <c r="G340" s="429"/>
      <c r="H340" s="429"/>
      <c r="I340" s="429"/>
      <c r="J340" s="430"/>
      <c r="K340" s="22"/>
    </row>
    <row r="341" spans="1:11" ht="17.25" customHeight="1" x14ac:dyDescent="0.15">
      <c r="A341" s="442" t="s">
        <v>304</v>
      </c>
      <c r="B341" s="443"/>
      <c r="C341" s="433" t="s">
        <v>30</v>
      </c>
      <c r="D341" s="433"/>
      <c r="E341" s="433"/>
      <c r="F341" s="433"/>
      <c r="G341" s="433"/>
      <c r="H341" s="433"/>
      <c r="I341" s="433"/>
      <c r="J341" s="434"/>
      <c r="K341" s="17"/>
    </row>
    <row r="342" spans="1:11" ht="17.25" customHeight="1" x14ac:dyDescent="0.15">
      <c r="A342" s="444"/>
      <c r="B342" s="445"/>
      <c r="C342" s="431" t="s">
        <v>31</v>
      </c>
      <c r="D342" s="431"/>
      <c r="E342" s="431"/>
      <c r="F342" s="431"/>
      <c r="G342" s="431"/>
      <c r="H342" s="431"/>
      <c r="I342" s="431"/>
      <c r="J342" s="432"/>
      <c r="K342" s="17"/>
    </row>
    <row r="343" spans="1:11" ht="17.25" customHeight="1" x14ac:dyDescent="0.15">
      <c r="A343" s="444"/>
      <c r="B343" s="445"/>
      <c r="C343" s="431" t="s">
        <v>26</v>
      </c>
      <c r="D343" s="431"/>
      <c r="E343" s="431"/>
      <c r="F343" s="431"/>
      <c r="G343" s="431"/>
      <c r="H343" s="431"/>
      <c r="I343" s="431"/>
      <c r="J343" s="432"/>
      <c r="K343" s="17"/>
    </row>
    <row r="344" spans="1:11" ht="17.25" customHeight="1" x14ac:dyDescent="0.15">
      <c r="A344" s="444"/>
      <c r="B344" s="445"/>
      <c r="C344" s="215" t="s">
        <v>25</v>
      </c>
      <c r="D344" s="215"/>
      <c r="E344" s="215"/>
      <c r="F344" s="215"/>
      <c r="G344" s="215"/>
      <c r="H344" s="215"/>
      <c r="I344" s="215"/>
      <c r="J344" s="216"/>
      <c r="K344" s="17"/>
    </row>
    <row r="345" spans="1:11" ht="17.25" customHeight="1" x14ac:dyDescent="0.15">
      <c r="A345" s="444"/>
      <c r="B345" s="445"/>
      <c r="C345" s="15" t="str">
        <f>IF(入力シート!C64&lt;&gt;"","Ø","")</f>
        <v>Ø</v>
      </c>
      <c r="D345" s="344" t="str">
        <f>IF(入力シート!C64&lt;&gt;"",入力シート!C16&amp;"　トップページ（"&amp;入力シート!C64&amp;"）","")</f>
        <v>　トップページ（https://www.city.kai.yamanashi.jp）</v>
      </c>
      <c r="E345" s="344"/>
      <c r="F345" s="344"/>
      <c r="G345" s="344"/>
      <c r="H345" s="344"/>
      <c r="I345" s="344"/>
      <c r="J345" s="435"/>
      <c r="K345" s="22"/>
    </row>
    <row r="346" spans="1:11" ht="17.25" customHeight="1" x14ac:dyDescent="0.15">
      <c r="A346" s="444"/>
      <c r="B346" s="445"/>
      <c r="C346" s="20"/>
      <c r="D346" s="344"/>
      <c r="E346" s="344"/>
      <c r="F346" s="344"/>
      <c r="G346" s="344"/>
      <c r="H346" s="344"/>
      <c r="I346" s="344"/>
      <c r="J346" s="435"/>
      <c r="K346" s="22"/>
    </row>
    <row r="347" spans="1:11" ht="17.25" customHeight="1" thickBot="1" x14ac:dyDescent="0.2">
      <c r="A347" s="446"/>
      <c r="B347" s="447"/>
      <c r="C347" s="219" t="str">
        <f>IF(入力シート!C66="○",入力シート!C16&amp;"の避難情報に係る緊急速報メール","")</f>
        <v/>
      </c>
      <c r="D347" s="223"/>
      <c r="E347" s="223"/>
      <c r="F347" s="223"/>
      <c r="G347" s="223"/>
      <c r="H347" s="223"/>
      <c r="I347" s="223"/>
      <c r="J347" s="224"/>
      <c r="K347" s="17"/>
    </row>
    <row r="348" spans="1:11" ht="17.25" customHeight="1" x14ac:dyDescent="0.15">
      <c r="A348" s="86" t="s">
        <v>43</v>
      </c>
      <c r="B348" s="521" t="s">
        <v>44</v>
      </c>
      <c r="C348" s="521"/>
      <c r="D348" s="521"/>
      <c r="E348" s="521"/>
      <c r="F348" s="521"/>
      <c r="G348" s="521"/>
      <c r="H348" s="521"/>
      <c r="I348" s="521"/>
      <c r="J348" s="521"/>
      <c r="K348" s="22"/>
    </row>
    <row r="349" spans="1:11" ht="17.25" customHeight="1" x14ac:dyDescent="0.15">
      <c r="A349" s="87"/>
      <c r="B349" s="427"/>
      <c r="C349" s="427"/>
      <c r="D349" s="427"/>
      <c r="E349" s="427"/>
      <c r="F349" s="427"/>
      <c r="G349" s="427"/>
      <c r="H349" s="427"/>
      <c r="I349" s="427"/>
      <c r="J349" s="427"/>
      <c r="K349" s="12"/>
    </row>
    <row r="350" spans="1:11" ht="17.25" customHeight="1" x14ac:dyDescent="0.15">
      <c r="A350" s="87" t="s">
        <v>43</v>
      </c>
      <c r="B350" s="406" t="s">
        <v>334</v>
      </c>
      <c r="C350" s="406"/>
      <c r="D350" s="406"/>
      <c r="E350" s="406"/>
      <c r="F350" s="406"/>
      <c r="G350" s="406"/>
      <c r="H350" s="406"/>
      <c r="I350" s="406"/>
      <c r="J350" s="406"/>
      <c r="K350" s="12"/>
    </row>
    <row r="351" spans="1:11" ht="17.25" customHeight="1" x14ac:dyDescent="0.15">
      <c r="A351" s="87"/>
      <c r="B351" s="406"/>
      <c r="C351" s="406"/>
      <c r="D351" s="406"/>
      <c r="E351" s="406"/>
      <c r="F351" s="406"/>
      <c r="G351" s="406"/>
      <c r="H351" s="406"/>
      <c r="I351" s="406"/>
      <c r="J351" s="406"/>
      <c r="K351" s="12"/>
    </row>
    <row r="352" spans="1:11" ht="17.25" customHeight="1" x14ac:dyDescent="0.15">
      <c r="A352" s="12"/>
      <c r="B352" s="12"/>
      <c r="C352" s="12"/>
      <c r="D352" s="12"/>
      <c r="E352" s="74"/>
      <c r="F352" s="12"/>
      <c r="G352" s="12"/>
      <c r="H352" s="12"/>
      <c r="I352" s="12"/>
      <c r="J352" s="12"/>
      <c r="K352" s="12"/>
    </row>
    <row r="353" spans="1:11" ht="17.25" x14ac:dyDescent="0.15">
      <c r="A353" s="404" t="s">
        <v>306</v>
      </c>
      <c r="B353" s="404"/>
      <c r="C353" s="404"/>
      <c r="D353" s="404"/>
      <c r="E353" s="404"/>
      <c r="F353" s="404"/>
      <c r="G353" s="404"/>
      <c r="H353" s="404"/>
      <c r="I353" s="404"/>
      <c r="J353" s="404"/>
      <c r="K353" s="10"/>
    </row>
    <row r="354" spans="1:11" ht="17.25" customHeight="1" x14ac:dyDescent="0.15">
      <c r="A354" s="340" t="s">
        <v>61</v>
      </c>
      <c r="B354" s="340"/>
      <c r="C354" s="340"/>
      <c r="D354" s="340"/>
      <c r="E354" s="340"/>
      <c r="F354" s="340"/>
      <c r="G354" s="340"/>
      <c r="H354" s="340"/>
      <c r="I354" s="340"/>
      <c r="J354" s="340"/>
      <c r="K354" s="12"/>
    </row>
    <row r="355" spans="1:11" ht="17.25" customHeight="1" x14ac:dyDescent="0.15">
      <c r="A355" s="340"/>
      <c r="B355" s="340"/>
      <c r="C355" s="340"/>
      <c r="D355" s="340"/>
      <c r="E355" s="340"/>
      <c r="F355" s="340"/>
      <c r="G355" s="340"/>
      <c r="H355" s="340"/>
      <c r="I355" s="340"/>
      <c r="J355" s="340"/>
      <c r="K355" s="12"/>
    </row>
    <row r="356" spans="1:11" ht="17.25" customHeight="1" x14ac:dyDescent="0.15">
      <c r="A356" s="214"/>
      <c r="B356" s="214"/>
      <c r="C356" s="214"/>
      <c r="D356" s="214"/>
      <c r="E356" s="214"/>
      <c r="F356" s="214"/>
      <c r="G356" s="214"/>
      <c r="H356" s="214"/>
      <c r="I356" s="214"/>
      <c r="J356" s="214"/>
      <c r="K356" s="214"/>
    </row>
    <row r="357" spans="1:11" ht="18" customHeight="1" x14ac:dyDescent="0.15">
      <c r="A357" s="441" t="s">
        <v>62</v>
      </c>
      <c r="B357" s="441"/>
      <c r="C357" s="441"/>
      <c r="D357" s="441"/>
      <c r="E357" s="441"/>
      <c r="F357" s="441"/>
      <c r="G357" s="441"/>
      <c r="H357" s="441"/>
      <c r="I357" s="441"/>
      <c r="J357" s="441"/>
      <c r="K357" s="12"/>
    </row>
    <row r="358" spans="1:11" ht="18" customHeight="1" x14ac:dyDescent="0.15">
      <c r="A358" s="441"/>
      <c r="B358" s="441"/>
      <c r="C358" s="441"/>
      <c r="D358" s="441"/>
      <c r="E358" s="441"/>
      <c r="F358" s="441"/>
      <c r="G358" s="441"/>
      <c r="H358" s="441"/>
      <c r="I358" s="441"/>
      <c r="J358" s="441"/>
      <c r="K358" s="12"/>
    </row>
    <row r="359" spans="1:11" ht="18" customHeight="1" x14ac:dyDescent="0.15">
      <c r="A359" s="217"/>
      <c r="B359" s="217"/>
      <c r="C359" s="217"/>
      <c r="D359" s="217"/>
      <c r="E359" s="217"/>
      <c r="F359" s="217"/>
      <c r="G359" s="217"/>
      <c r="H359" s="217"/>
      <c r="I359" s="217"/>
      <c r="J359" s="217"/>
      <c r="K359" s="214"/>
    </row>
    <row r="360" spans="1:11" ht="18" customHeight="1" x14ac:dyDescent="0.15">
      <c r="A360" s="441" t="s">
        <v>99</v>
      </c>
      <c r="B360" s="441"/>
      <c r="C360" s="441"/>
      <c r="D360" s="441"/>
      <c r="E360" s="441"/>
      <c r="F360" s="441"/>
      <c r="G360" s="441"/>
      <c r="H360" s="441"/>
      <c r="I360" s="441"/>
      <c r="J360" s="441"/>
      <c r="K360" s="106"/>
    </row>
    <row r="361" spans="1:11" ht="18" customHeight="1" x14ac:dyDescent="0.15">
      <c r="B361" s="359" t="str">
        <f>入力シート!C16&amp;入力シート!C68&amp;" "&amp;入力シート!C70</f>
        <v xml:space="preserve"> </v>
      </c>
      <c r="C361" s="359"/>
      <c r="D361" s="359"/>
      <c r="E361" s="359"/>
      <c r="F361" s="359"/>
      <c r="G361" s="359"/>
      <c r="H361" s="359"/>
      <c r="I361" s="359"/>
      <c r="J361" s="359"/>
      <c r="K361" s="106"/>
    </row>
    <row r="362" spans="1:11" ht="17.25" customHeight="1" x14ac:dyDescent="0.15">
      <c r="A362" s="75"/>
      <c r="B362" s="75"/>
      <c r="C362" s="75"/>
      <c r="D362" s="75"/>
      <c r="E362" s="75"/>
      <c r="F362" s="75"/>
      <c r="G362" s="75"/>
      <c r="H362" s="75"/>
      <c r="I362" s="75"/>
      <c r="J362" s="75"/>
      <c r="K362" s="74"/>
    </row>
    <row r="363" spans="1:11" ht="17.25" customHeight="1" x14ac:dyDescent="0.15">
      <c r="A363" s="75"/>
      <c r="B363" s="75"/>
      <c r="C363" s="75"/>
      <c r="D363" s="75"/>
      <c r="E363" s="75"/>
      <c r="F363" s="75"/>
      <c r="G363" s="75"/>
      <c r="H363" s="75"/>
      <c r="I363" s="75"/>
      <c r="J363" s="75"/>
      <c r="K363" s="74"/>
    </row>
    <row r="364" spans="1:11" ht="17.25" customHeight="1" x14ac:dyDescent="0.15">
      <c r="A364" s="107"/>
      <c r="B364" s="107"/>
      <c r="C364" s="107"/>
      <c r="D364" s="107"/>
      <c r="E364" s="107"/>
      <c r="F364" s="107"/>
      <c r="G364" s="107"/>
      <c r="H364" s="107"/>
      <c r="I364" s="107"/>
      <c r="J364" s="107"/>
      <c r="K364" s="106"/>
    </row>
    <row r="365" spans="1:11" ht="17.25" customHeight="1" x14ac:dyDescent="0.15">
      <c r="A365" s="107"/>
      <c r="B365" s="107"/>
      <c r="C365" s="107"/>
      <c r="D365" s="107"/>
      <c r="E365" s="107"/>
      <c r="F365" s="107"/>
      <c r="G365" s="107"/>
      <c r="H365" s="107"/>
      <c r="I365" s="107"/>
      <c r="J365" s="107"/>
      <c r="K365" s="106"/>
    </row>
    <row r="366" spans="1:11" ht="17.25" customHeight="1" x14ac:dyDescent="0.15">
      <c r="A366" s="107"/>
      <c r="B366" s="107"/>
      <c r="C366" s="107"/>
      <c r="D366" s="107"/>
      <c r="E366" s="107"/>
      <c r="F366" s="107"/>
      <c r="G366" s="107"/>
      <c r="H366" s="107"/>
      <c r="I366" s="107"/>
      <c r="J366" s="107"/>
      <c r="K366" s="106"/>
    </row>
    <row r="367" spans="1:11" ht="17.25" customHeight="1" x14ac:dyDescent="0.15">
      <c r="A367" s="107"/>
      <c r="B367" s="107"/>
      <c r="C367" s="107"/>
      <c r="D367" s="107"/>
      <c r="E367" s="107"/>
      <c r="F367" s="107"/>
      <c r="G367" s="107"/>
      <c r="H367" s="107"/>
      <c r="I367" s="107"/>
      <c r="J367" s="107"/>
      <c r="K367" s="106"/>
    </row>
    <row r="368" spans="1:11" ht="17.25" x14ac:dyDescent="0.15">
      <c r="A368" s="404" t="s">
        <v>390</v>
      </c>
      <c r="B368" s="404"/>
      <c r="C368" s="404"/>
      <c r="D368" s="404"/>
      <c r="E368" s="404"/>
      <c r="F368" s="404"/>
      <c r="G368" s="404"/>
      <c r="H368" s="404"/>
      <c r="I368" s="404"/>
      <c r="J368" s="404"/>
      <c r="K368" s="10"/>
    </row>
    <row r="369" spans="1:11" ht="17.25" x14ac:dyDescent="0.15">
      <c r="A369" s="404" t="s">
        <v>172</v>
      </c>
      <c r="B369" s="404"/>
      <c r="C369" s="404"/>
      <c r="D369" s="404"/>
      <c r="E369" s="404"/>
      <c r="F369" s="404"/>
      <c r="G369" s="404"/>
      <c r="H369" s="404"/>
      <c r="I369" s="404"/>
      <c r="J369" s="404"/>
      <c r="K369" s="10"/>
    </row>
    <row r="370" spans="1:11" ht="17.25" customHeight="1" x14ac:dyDescent="0.15">
      <c r="A370" s="441" t="s">
        <v>173</v>
      </c>
      <c r="B370" s="441"/>
      <c r="C370" s="441"/>
      <c r="D370" s="441"/>
      <c r="E370" s="441"/>
      <c r="F370" s="441"/>
      <c r="G370" s="441"/>
      <c r="H370" s="441"/>
      <c r="I370" s="441"/>
      <c r="J370" s="441"/>
      <c r="K370" s="12"/>
    </row>
    <row r="371" spans="1:11" ht="17.25" customHeight="1" x14ac:dyDescent="0.15">
      <c r="A371" s="441"/>
      <c r="B371" s="441"/>
      <c r="C371" s="441"/>
      <c r="D371" s="441"/>
      <c r="E371" s="441"/>
      <c r="F371" s="441"/>
      <c r="G371" s="441"/>
      <c r="H371" s="441"/>
      <c r="I371" s="441"/>
      <c r="J371" s="441"/>
      <c r="K371" s="81"/>
    </row>
    <row r="372" spans="1:11" ht="17.25" customHeight="1" x14ac:dyDescent="0.15">
      <c r="A372" s="441"/>
      <c r="B372" s="441"/>
      <c r="C372" s="441"/>
      <c r="D372" s="441"/>
      <c r="E372" s="441"/>
      <c r="F372" s="441"/>
      <c r="G372" s="441"/>
      <c r="H372" s="441"/>
      <c r="I372" s="441"/>
      <c r="J372" s="441"/>
      <c r="K372" s="81"/>
    </row>
    <row r="373" spans="1:11" ht="17.25" customHeight="1" x14ac:dyDescent="0.15">
      <c r="A373" s="441"/>
      <c r="B373" s="441"/>
      <c r="C373" s="441"/>
      <c r="D373" s="441"/>
      <c r="E373" s="441"/>
      <c r="F373" s="441"/>
      <c r="G373" s="441"/>
      <c r="H373" s="441"/>
      <c r="I373" s="441"/>
      <c r="J373" s="441"/>
      <c r="K373" s="12"/>
    </row>
    <row r="374" spans="1:11" ht="17.25" x14ac:dyDescent="0.15">
      <c r="A374" s="2"/>
      <c r="B374" s="21"/>
      <c r="C374" s="21"/>
      <c r="D374" s="21"/>
      <c r="E374" s="21"/>
      <c r="F374" s="21"/>
      <c r="G374" s="21"/>
      <c r="H374" s="21"/>
      <c r="I374" s="21"/>
      <c r="J374" s="21"/>
      <c r="K374" s="21"/>
    </row>
    <row r="375" spans="1:11" ht="17.25" x14ac:dyDescent="0.15">
      <c r="A375" s="404" t="s">
        <v>17</v>
      </c>
      <c r="B375" s="404"/>
      <c r="C375" s="404"/>
      <c r="D375" s="404"/>
      <c r="E375" s="404"/>
      <c r="F375" s="404"/>
      <c r="G375" s="404"/>
      <c r="H375" s="404"/>
      <c r="I375" s="404"/>
      <c r="J375" s="404"/>
      <c r="K375" s="10"/>
    </row>
    <row r="376" spans="1:11" ht="17.25" customHeight="1" x14ac:dyDescent="0.15">
      <c r="A376" s="441" t="s">
        <v>170</v>
      </c>
      <c r="B376" s="441"/>
      <c r="C376" s="441"/>
      <c r="D376" s="441"/>
      <c r="E376" s="441"/>
      <c r="F376" s="441"/>
      <c r="G376" s="441"/>
      <c r="H376" s="441"/>
      <c r="I376" s="441"/>
      <c r="J376" s="441"/>
      <c r="K376" s="12"/>
    </row>
    <row r="377" spans="1:11" ht="17.25" customHeight="1" x14ac:dyDescent="0.15">
      <c r="A377" s="441"/>
      <c r="B377" s="441"/>
      <c r="C377" s="441"/>
      <c r="D377" s="441"/>
      <c r="E377" s="441"/>
      <c r="F377" s="441"/>
      <c r="G377" s="441"/>
      <c r="H377" s="441"/>
      <c r="I377" s="441"/>
      <c r="J377" s="441"/>
      <c r="K377" s="12"/>
    </row>
    <row r="378" spans="1:11" ht="17.25" x14ac:dyDescent="0.15">
      <c r="A378" s="2"/>
      <c r="B378" s="21"/>
      <c r="C378" s="21"/>
      <c r="D378" s="21"/>
      <c r="E378" s="21"/>
      <c r="F378" s="21"/>
      <c r="G378" s="21"/>
      <c r="H378" s="21"/>
      <c r="I378" s="21"/>
      <c r="J378" s="21"/>
      <c r="K378" s="21"/>
    </row>
    <row r="379" spans="1:11" ht="17.25" x14ac:dyDescent="0.15">
      <c r="A379" s="404" t="s">
        <v>63</v>
      </c>
      <c r="B379" s="404"/>
      <c r="C379" s="404"/>
      <c r="D379" s="404"/>
      <c r="E379" s="404"/>
      <c r="F379" s="404"/>
      <c r="G379" s="404"/>
      <c r="H379" s="404"/>
      <c r="I379" s="404"/>
      <c r="J379" s="404"/>
      <c r="K379" s="10"/>
    </row>
    <row r="380" spans="1:11" ht="17.25" customHeight="1" x14ac:dyDescent="0.15">
      <c r="A380" s="441" t="s">
        <v>309</v>
      </c>
      <c r="B380" s="441"/>
      <c r="C380" s="441"/>
      <c r="D380" s="441"/>
      <c r="E380" s="441"/>
      <c r="F380" s="441"/>
      <c r="G380" s="441"/>
      <c r="H380" s="441"/>
      <c r="I380" s="441"/>
      <c r="J380" s="441"/>
      <c r="K380" s="12"/>
    </row>
    <row r="381" spans="1:11" ht="18" thickBot="1" x14ac:dyDescent="0.2">
      <c r="A381" s="2"/>
      <c r="B381" s="21"/>
      <c r="C381" s="21"/>
      <c r="D381" s="21"/>
      <c r="E381" s="21"/>
      <c r="F381" s="21"/>
      <c r="G381" s="21"/>
      <c r="H381" s="21"/>
      <c r="I381" s="21"/>
      <c r="J381" s="21"/>
      <c r="K381" s="21"/>
    </row>
    <row r="382" spans="1:11" ht="18" x14ac:dyDescent="0.15">
      <c r="A382" s="2"/>
      <c r="B382" s="97"/>
      <c r="C382" s="98"/>
      <c r="D382" s="436" t="s">
        <v>66</v>
      </c>
      <c r="E382" s="437"/>
      <c r="F382" s="436" t="s">
        <v>64</v>
      </c>
      <c r="G382" s="437"/>
      <c r="H382" s="436" t="s">
        <v>65</v>
      </c>
      <c r="I382" s="466"/>
      <c r="J382" s="21"/>
      <c r="K382" s="21"/>
    </row>
    <row r="383" spans="1:11" ht="24" customHeight="1" x14ac:dyDescent="0.15">
      <c r="A383" s="2"/>
      <c r="B383" s="453" t="s">
        <v>384</v>
      </c>
      <c r="C383" s="460"/>
      <c r="D383" s="364" t="str">
        <f>IF(入力シート!C76="","-",入力シート!C76)</f>
        <v>-</v>
      </c>
      <c r="E383" s="438"/>
      <c r="F383" s="364" t="str">
        <f>IF(入力シート!C80="","-",入力シート!C80&amp;"ｍ")</f>
        <v>-</v>
      </c>
      <c r="G383" s="438"/>
      <c r="H383" s="364" t="str">
        <f>IF(入力シート!C82="","-",入力シート!C82&amp;IF(入力シート!C82="車両"," "&amp;入力シート!I82&amp;"台",""))</f>
        <v>-</v>
      </c>
      <c r="I383" s="365"/>
      <c r="J383" s="227"/>
      <c r="K383" s="227"/>
    </row>
    <row r="384" spans="1:11" ht="24" customHeight="1" x14ac:dyDescent="0.15">
      <c r="A384" s="2"/>
      <c r="B384" s="461"/>
      <c r="C384" s="462"/>
      <c r="D384" s="366"/>
      <c r="E384" s="439"/>
      <c r="F384" s="366"/>
      <c r="G384" s="439"/>
      <c r="H384" s="366"/>
      <c r="I384" s="367"/>
      <c r="J384" s="228"/>
      <c r="K384" s="228"/>
    </row>
    <row r="385" spans="1:11" ht="24" customHeight="1" x14ac:dyDescent="0.15">
      <c r="A385" s="2"/>
      <c r="B385" s="463"/>
      <c r="C385" s="464"/>
      <c r="D385" s="368"/>
      <c r="E385" s="440"/>
      <c r="F385" s="368"/>
      <c r="G385" s="440"/>
      <c r="H385" s="368"/>
      <c r="I385" s="369"/>
      <c r="J385" s="227"/>
      <c r="K385" s="227"/>
    </row>
    <row r="386" spans="1:11" ht="24" customHeight="1" x14ac:dyDescent="0.15">
      <c r="A386" s="2"/>
      <c r="B386" s="453" t="s">
        <v>385</v>
      </c>
      <c r="C386" s="460"/>
      <c r="D386" s="364">
        <f>入力シート!C86</f>
        <v>0</v>
      </c>
      <c r="E386" s="438"/>
      <c r="F386" s="364" t="str">
        <f>入力シート!C90&amp;"m"</f>
        <v>m</v>
      </c>
      <c r="G386" s="438"/>
      <c r="H386" s="364" t="str">
        <f>入力シート!C92&amp;IF(入力シート!C92="車両"," "&amp;入力シート!I92&amp;"台","")</f>
        <v/>
      </c>
      <c r="I386" s="365"/>
      <c r="J386" s="21"/>
      <c r="K386" s="21"/>
    </row>
    <row r="387" spans="1:11" ht="24" customHeight="1" x14ac:dyDescent="0.15">
      <c r="A387" s="2"/>
      <c r="B387" s="461"/>
      <c r="C387" s="462"/>
      <c r="D387" s="366"/>
      <c r="E387" s="439"/>
      <c r="F387" s="366"/>
      <c r="G387" s="439"/>
      <c r="H387" s="366"/>
      <c r="I387" s="367"/>
      <c r="J387" s="228"/>
      <c r="K387" s="228"/>
    </row>
    <row r="388" spans="1:11" ht="24" customHeight="1" x14ac:dyDescent="0.15">
      <c r="A388" s="2"/>
      <c r="B388" s="463"/>
      <c r="C388" s="464"/>
      <c r="D388" s="368"/>
      <c r="E388" s="440"/>
      <c r="F388" s="368"/>
      <c r="G388" s="440"/>
      <c r="H388" s="368"/>
      <c r="I388" s="369"/>
      <c r="J388" s="21"/>
      <c r="K388" s="21"/>
    </row>
    <row r="389" spans="1:11" ht="24" customHeight="1" x14ac:dyDescent="0.15">
      <c r="A389" s="2"/>
      <c r="B389" s="453" t="s">
        <v>350</v>
      </c>
      <c r="C389" s="454"/>
      <c r="D389" s="364" t="str">
        <f>IF(入力シート!C96="","-",入力シート!C96)</f>
        <v>-</v>
      </c>
      <c r="E389" s="438"/>
      <c r="F389" s="360"/>
      <c r="G389" s="361"/>
      <c r="H389" s="360"/>
      <c r="I389" s="388"/>
      <c r="J389" s="21"/>
      <c r="K389" s="21"/>
    </row>
    <row r="390" spans="1:11" ht="24" customHeight="1" x14ac:dyDescent="0.15">
      <c r="A390" s="2"/>
      <c r="B390" s="461"/>
      <c r="C390" s="465"/>
      <c r="D390" s="366"/>
      <c r="E390" s="439"/>
      <c r="F390" s="362"/>
      <c r="G390" s="363"/>
      <c r="H390" s="362"/>
      <c r="I390" s="389"/>
      <c r="J390" s="21"/>
      <c r="K390" s="21"/>
    </row>
    <row r="391" spans="1:11" ht="24" customHeight="1" x14ac:dyDescent="0.15">
      <c r="A391" s="2"/>
      <c r="B391" s="453" t="s">
        <v>293</v>
      </c>
      <c r="C391" s="454"/>
      <c r="D391" s="364" t="str">
        <f>IF(入力シート!C98="","-",入力シート!C98)</f>
        <v>-</v>
      </c>
      <c r="E391" s="438"/>
      <c r="F391" s="364" t="str">
        <f>IF(入力シート!C100="","-",入力シート!C100&amp;"m")</f>
        <v>-</v>
      </c>
      <c r="G391" s="438"/>
      <c r="H391" s="364" t="str">
        <f>IF(入力シート!C102="","-",入力シート!C102&amp;IF(入力シート!C102="車両"," "&amp;入力シート!I102&amp;"台",""))</f>
        <v>-</v>
      </c>
      <c r="I391" s="365"/>
      <c r="J391" s="21"/>
      <c r="K391" s="21"/>
    </row>
    <row r="392" spans="1:11" ht="24" customHeight="1" thickBot="1" x14ac:dyDescent="0.2">
      <c r="A392" s="2"/>
      <c r="B392" s="455"/>
      <c r="C392" s="456"/>
      <c r="D392" s="457"/>
      <c r="E392" s="458"/>
      <c r="F392" s="457"/>
      <c r="G392" s="458"/>
      <c r="H392" s="457"/>
      <c r="I392" s="459"/>
      <c r="J392" s="21"/>
      <c r="K392" s="21"/>
    </row>
    <row r="393" spans="1:11" ht="17.25" x14ac:dyDescent="0.15">
      <c r="A393" s="2"/>
      <c r="B393" s="21"/>
      <c r="C393" s="21"/>
      <c r="D393" s="21"/>
      <c r="E393" s="21"/>
      <c r="F393" s="21"/>
      <c r="G393" s="21"/>
      <c r="H393" s="21"/>
      <c r="I393" s="21"/>
      <c r="J393" s="21"/>
      <c r="K393" s="21"/>
    </row>
    <row r="394" spans="1:11" ht="17.25" x14ac:dyDescent="0.15">
      <c r="A394" s="2"/>
      <c r="B394" s="21"/>
      <c r="C394" s="21"/>
      <c r="D394" s="21"/>
      <c r="E394" s="21"/>
      <c r="F394" s="21"/>
      <c r="G394" s="21"/>
      <c r="H394" s="21"/>
      <c r="I394" s="21"/>
      <c r="J394" s="21"/>
      <c r="K394" s="21"/>
    </row>
    <row r="395" spans="1:11" ht="17.25" x14ac:dyDescent="0.15">
      <c r="A395" s="2"/>
      <c r="B395" s="21"/>
      <c r="C395" s="21"/>
      <c r="D395" s="21"/>
      <c r="E395" s="21"/>
      <c r="F395" s="21"/>
      <c r="G395" s="21"/>
      <c r="H395" s="21"/>
      <c r="I395" s="21"/>
      <c r="J395" s="21"/>
      <c r="K395" s="21"/>
    </row>
    <row r="396" spans="1:11" ht="17.25" x14ac:dyDescent="0.15">
      <c r="A396" s="2"/>
      <c r="B396" s="21"/>
      <c r="C396" s="21"/>
      <c r="D396" s="21"/>
      <c r="E396" s="21"/>
      <c r="F396" s="21"/>
      <c r="G396" s="21"/>
      <c r="H396" s="21"/>
      <c r="I396" s="21"/>
      <c r="J396" s="21"/>
      <c r="K396" s="21"/>
    </row>
    <row r="397" spans="1:11" ht="17.25" x14ac:dyDescent="0.15">
      <c r="A397" s="2"/>
      <c r="B397" s="21"/>
      <c r="C397" s="21"/>
      <c r="D397" s="21"/>
      <c r="E397" s="21"/>
      <c r="F397" s="21"/>
      <c r="G397" s="21"/>
      <c r="H397" s="21"/>
      <c r="I397" s="21"/>
      <c r="J397" s="21"/>
      <c r="K397" s="21"/>
    </row>
    <row r="398" spans="1:11" ht="17.25" x14ac:dyDescent="0.15">
      <c r="A398" s="2"/>
      <c r="B398" s="21"/>
      <c r="C398" s="21"/>
      <c r="D398" s="21"/>
      <c r="E398" s="21"/>
      <c r="F398" s="21"/>
      <c r="G398" s="21"/>
      <c r="H398" s="21"/>
      <c r="I398" s="21"/>
      <c r="J398" s="21"/>
      <c r="K398" s="21"/>
    </row>
    <row r="399" spans="1:11" ht="17.25" x14ac:dyDescent="0.15">
      <c r="A399" s="2"/>
      <c r="B399" s="21"/>
      <c r="C399" s="21"/>
      <c r="D399" s="21"/>
      <c r="E399" s="21"/>
      <c r="F399" s="21"/>
      <c r="G399" s="21"/>
      <c r="H399" s="21"/>
      <c r="I399" s="21"/>
      <c r="J399" s="21"/>
      <c r="K399" s="21"/>
    </row>
    <row r="400" spans="1:11" ht="17.25" x14ac:dyDescent="0.15">
      <c r="A400" s="2"/>
      <c r="B400" s="21"/>
      <c r="C400" s="21"/>
      <c r="D400" s="21"/>
      <c r="E400" s="21"/>
      <c r="F400" s="21"/>
      <c r="G400" s="21"/>
      <c r="H400" s="21"/>
      <c r="I400" s="21"/>
      <c r="J400" s="21"/>
      <c r="K400" s="21"/>
    </row>
    <row r="401" spans="1:11" ht="17.25" x14ac:dyDescent="0.15">
      <c r="A401" s="2"/>
      <c r="B401" s="21"/>
      <c r="C401" s="21"/>
      <c r="D401" s="21"/>
      <c r="E401" s="21"/>
      <c r="F401" s="21"/>
      <c r="G401" s="21"/>
      <c r="H401" s="21"/>
      <c r="I401" s="21"/>
      <c r="J401" s="21"/>
      <c r="K401" s="21"/>
    </row>
    <row r="402" spans="1:11" ht="17.25" x14ac:dyDescent="0.15">
      <c r="A402" s="2"/>
      <c r="B402" s="21"/>
      <c r="C402" s="21"/>
      <c r="D402" s="21"/>
      <c r="E402" s="21"/>
      <c r="F402" s="21"/>
      <c r="G402" s="21"/>
      <c r="H402" s="21"/>
      <c r="I402" s="21"/>
      <c r="J402" s="21"/>
      <c r="K402" s="21"/>
    </row>
    <row r="403" spans="1:11" ht="17.25" x14ac:dyDescent="0.15">
      <c r="A403" s="2"/>
      <c r="B403" s="21"/>
      <c r="C403" s="21"/>
      <c r="D403" s="21"/>
      <c r="E403" s="21"/>
      <c r="F403" s="21"/>
      <c r="G403" s="21"/>
      <c r="H403" s="21"/>
      <c r="I403" s="21"/>
      <c r="J403" s="21"/>
      <c r="K403" s="21"/>
    </row>
    <row r="404" spans="1:11" ht="17.25" x14ac:dyDescent="0.15">
      <c r="A404" s="2"/>
      <c r="B404" s="21"/>
      <c r="C404" s="21"/>
      <c r="D404" s="21"/>
      <c r="E404" s="21"/>
      <c r="F404" s="21"/>
      <c r="G404" s="21"/>
      <c r="H404" s="21"/>
      <c r="I404" s="21"/>
      <c r="J404" s="21"/>
      <c r="K404" s="21"/>
    </row>
    <row r="405" spans="1:11" ht="17.25" x14ac:dyDescent="0.15">
      <c r="A405" s="2"/>
      <c r="B405" s="21"/>
      <c r="C405" s="21"/>
      <c r="D405" s="21"/>
      <c r="E405" s="21"/>
      <c r="F405" s="21"/>
      <c r="G405" s="21"/>
      <c r="H405" s="21"/>
      <c r="I405" s="21"/>
      <c r="J405" s="21"/>
      <c r="K405" s="21"/>
    </row>
    <row r="406" spans="1:11" ht="17.25" x14ac:dyDescent="0.15">
      <c r="A406" s="2"/>
      <c r="B406" s="21"/>
      <c r="C406" s="21"/>
      <c r="D406" s="21"/>
      <c r="E406" s="21"/>
      <c r="F406" s="21"/>
      <c r="G406" s="21"/>
      <c r="H406" s="21"/>
      <c r="I406" s="21"/>
      <c r="J406" s="21"/>
      <c r="K406" s="21"/>
    </row>
    <row r="407" spans="1:11" ht="17.25" x14ac:dyDescent="0.15">
      <c r="A407" s="2"/>
      <c r="B407" s="21"/>
      <c r="C407" s="21"/>
      <c r="D407" s="21"/>
      <c r="E407" s="21"/>
      <c r="F407" s="21"/>
      <c r="G407" s="21"/>
      <c r="H407" s="21"/>
      <c r="I407" s="21"/>
      <c r="J407" s="21"/>
      <c r="K407" s="21"/>
    </row>
    <row r="408" spans="1:11" ht="17.25" x14ac:dyDescent="0.15">
      <c r="A408" s="2"/>
      <c r="B408" s="21"/>
      <c r="C408" s="21"/>
      <c r="D408" s="21"/>
      <c r="E408" s="21"/>
      <c r="F408" s="21"/>
      <c r="G408" s="21"/>
      <c r="H408" s="21"/>
      <c r="I408" s="21"/>
      <c r="J408" s="21"/>
      <c r="K408" s="21"/>
    </row>
    <row r="409" spans="1:11" ht="17.25" x14ac:dyDescent="0.15">
      <c r="A409" s="2"/>
      <c r="B409" s="21"/>
      <c r="C409" s="21"/>
      <c r="D409" s="21"/>
      <c r="E409" s="21"/>
      <c r="F409" s="21"/>
      <c r="G409" s="21"/>
      <c r="H409" s="21"/>
      <c r="I409" s="21"/>
      <c r="J409" s="21"/>
      <c r="K409" s="21"/>
    </row>
    <row r="410" spans="1:11" ht="17.25" x14ac:dyDescent="0.15">
      <c r="A410" s="2"/>
      <c r="B410" s="21"/>
      <c r="C410" s="21"/>
      <c r="D410" s="21"/>
      <c r="E410" s="21"/>
      <c r="F410" s="21"/>
      <c r="G410" s="21"/>
      <c r="H410" s="21"/>
      <c r="I410" s="21"/>
      <c r="J410" s="21"/>
      <c r="K410" s="21"/>
    </row>
    <row r="411" spans="1:11" ht="17.25" x14ac:dyDescent="0.15">
      <c r="A411" s="2"/>
      <c r="B411" s="21"/>
      <c r="C411" s="21"/>
      <c r="D411" s="21"/>
      <c r="E411" s="21"/>
      <c r="F411" s="21"/>
      <c r="G411" s="21"/>
      <c r="H411" s="21"/>
      <c r="I411" s="21"/>
      <c r="J411" s="21"/>
      <c r="K411" s="21"/>
    </row>
    <row r="412" spans="1:11" ht="17.25" x14ac:dyDescent="0.15">
      <c r="A412" s="404" t="s">
        <v>391</v>
      </c>
      <c r="B412" s="404"/>
      <c r="C412" s="404"/>
      <c r="D412" s="404"/>
      <c r="E412" s="404"/>
      <c r="F412" s="404"/>
      <c r="G412" s="404"/>
      <c r="H412" s="404"/>
      <c r="I412" s="404"/>
      <c r="J412" s="404"/>
      <c r="K412" s="10"/>
    </row>
    <row r="413" spans="1:11" ht="17.25" customHeight="1" x14ac:dyDescent="0.15">
      <c r="A413" s="340" t="s">
        <v>32</v>
      </c>
      <c r="B413" s="340"/>
      <c r="C413" s="340"/>
      <c r="D413" s="340"/>
      <c r="E413" s="340"/>
      <c r="F413" s="340"/>
      <c r="G413" s="340"/>
      <c r="H413" s="340"/>
      <c r="I413" s="340"/>
      <c r="J413" s="340"/>
      <c r="K413" s="12"/>
    </row>
    <row r="414" spans="1:11" ht="17.25" customHeight="1" x14ac:dyDescent="0.15">
      <c r="A414" s="340"/>
      <c r="B414" s="340"/>
      <c r="C414" s="340"/>
      <c r="D414" s="340"/>
      <c r="E414" s="340"/>
      <c r="F414" s="340"/>
      <c r="G414" s="340"/>
      <c r="H414" s="340"/>
      <c r="I414" s="340"/>
      <c r="J414" s="340"/>
      <c r="K414" s="12"/>
    </row>
    <row r="415" spans="1:11" ht="17.25" customHeight="1" x14ac:dyDescent="0.15">
      <c r="A415" s="340" t="s">
        <v>33</v>
      </c>
      <c r="B415" s="340"/>
      <c r="C415" s="340"/>
      <c r="D415" s="340"/>
      <c r="E415" s="340"/>
      <c r="F415" s="340"/>
      <c r="G415" s="340"/>
      <c r="H415" s="340"/>
      <c r="I415" s="340"/>
      <c r="J415" s="340"/>
      <c r="K415" s="12"/>
    </row>
    <row r="416" spans="1:11" ht="17.25" customHeight="1" x14ac:dyDescent="0.15">
      <c r="A416" s="340"/>
      <c r="B416" s="340"/>
      <c r="C416" s="340"/>
      <c r="D416" s="340"/>
      <c r="E416" s="340"/>
      <c r="F416" s="340"/>
      <c r="G416" s="340"/>
      <c r="H416" s="340"/>
      <c r="I416" s="340"/>
      <c r="J416" s="340"/>
      <c r="K416" s="12"/>
    </row>
    <row r="417" spans="1:12" ht="17.25" x14ac:dyDescent="0.15">
      <c r="A417" s="2"/>
      <c r="B417" s="21"/>
      <c r="C417" s="21"/>
      <c r="D417" s="21"/>
      <c r="E417" s="21"/>
      <c r="F417" s="21"/>
      <c r="G417" s="21"/>
      <c r="H417" s="21"/>
      <c r="I417" s="21"/>
      <c r="J417" s="21"/>
      <c r="K417" s="21"/>
    </row>
    <row r="418" spans="1:12" ht="18" thickBot="1" x14ac:dyDescent="0.2">
      <c r="A418" s="405" t="s">
        <v>18</v>
      </c>
      <c r="B418" s="405"/>
      <c r="C418" s="405"/>
      <c r="D418" s="405"/>
      <c r="E418" s="405"/>
      <c r="F418" s="405"/>
      <c r="G418" s="405"/>
      <c r="H418" s="405"/>
      <c r="I418" s="405"/>
      <c r="J418" s="405"/>
      <c r="K418" s="10"/>
    </row>
    <row r="419" spans="1:12" ht="17.25" customHeight="1" x14ac:dyDescent="0.15">
      <c r="B419" s="401" t="s">
        <v>69</v>
      </c>
      <c r="C419" s="402"/>
      <c r="D419" s="402"/>
      <c r="E419" s="402"/>
      <c r="F419" s="402"/>
      <c r="G419" s="402"/>
      <c r="H419" s="402"/>
      <c r="I419" s="403"/>
      <c r="J419" s="29"/>
      <c r="K419" s="47"/>
    </row>
    <row r="420" spans="1:12" ht="17.25" customHeight="1" x14ac:dyDescent="0.15">
      <c r="B420" s="370" t="s">
        <v>19</v>
      </c>
      <c r="C420" s="371"/>
      <c r="D420" s="376" t="str">
        <f>IF(L420&lt;&gt;"",RIGHT(L420,LEN(L420)-1),"")</f>
        <v/>
      </c>
      <c r="E420" s="377"/>
      <c r="F420" s="377"/>
      <c r="G420" s="377"/>
      <c r="H420" s="377"/>
      <c r="I420" s="378"/>
      <c r="J420" s="99"/>
      <c r="K420" s="16"/>
      <c r="L420" s="121" t="str">
        <f>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有","、"&amp;入力シート!B114&amp;IF(入力シート!G114&lt;&gt;"",入力シート!G114&amp;入力シート!I114,""),"")&amp;IF(入力シート!C116="有","、"&amp;入力シート!B116&amp;IF(入力シート!G116&lt;&gt;"",入力シート!G116&amp;入力シート!I116,""),"")&amp;IF(入力シート!C118="有","、"&amp;入力シート!B118&amp;IF(入力シート!G118&lt;&gt;"",入力シート!G118&amp;入力シート!I118,""),"")&amp;IF(入力シート!C120="有","、"&amp;入力シート!B120&amp;IF(入力シート!G120&lt;&gt;"",入力シート!G120&amp;入力シート!I120,""),"")&amp;IF(入力シート!C122&lt;&gt;"","、"&amp;入力シート!C122,"")</f>
        <v/>
      </c>
    </row>
    <row r="421" spans="1:12" ht="17.25" customHeight="1" x14ac:dyDescent="0.15">
      <c r="B421" s="372"/>
      <c r="C421" s="373"/>
      <c r="D421" s="379"/>
      <c r="E421" s="380"/>
      <c r="F421" s="380"/>
      <c r="G421" s="380"/>
      <c r="H421" s="380"/>
      <c r="I421" s="381"/>
      <c r="J421" s="99"/>
      <c r="K421" s="77"/>
    </row>
    <row r="422" spans="1:12" ht="17.25" customHeight="1" x14ac:dyDescent="0.15">
      <c r="B422" s="374"/>
      <c r="C422" s="375"/>
      <c r="D422" s="382"/>
      <c r="E422" s="383"/>
      <c r="F422" s="383"/>
      <c r="G422" s="383"/>
      <c r="H422" s="383"/>
      <c r="I422" s="384"/>
      <c r="J422" s="99"/>
      <c r="K422" s="16"/>
    </row>
    <row r="423" spans="1:12" ht="17.25" customHeight="1" x14ac:dyDescent="0.15">
      <c r="B423" s="370" t="s">
        <v>107</v>
      </c>
      <c r="C423" s="371"/>
      <c r="D423" s="353" t="str">
        <f>IF(L423&lt;&gt;"",RIGHT(L423,LEN(L423)-1),"")</f>
        <v/>
      </c>
      <c r="E423" s="354"/>
      <c r="F423" s="354"/>
      <c r="G423" s="354"/>
      <c r="H423" s="354"/>
      <c r="I423" s="355"/>
      <c r="J423" s="99"/>
      <c r="K423" s="16"/>
      <c r="L423" s="121" t="str">
        <f>IF(入力シート!C127="有","、"&amp;入力シート!B127,"")&amp;IF(入力シート!C129="有","、"&amp;入力シート!B129,"")&amp;IF(入力シート!C131="有","、"&amp;入力シート!B131&amp;IF(入力シート!G131&lt;&gt;"",入力シート!G131&amp;入力シート!I131,""),"")&amp;IF(入力シート!C133="有","、"&amp;入力シート!B133&amp;IF(入力シート!G133&lt;&gt;"",入力シート!G133&amp;入力シート!I133,""),"")&amp;IF(入力シート!C135="有","、"&amp;入力シート!B135&amp;IF(入力シート!G135&lt;&gt;"",入力シート!G135&amp;入力シート!I135,""),"")&amp;IF(入力シート!C137="有","、"&amp;入力シート!B137&amp;IF(入力シート!G137&lt;&gt;"",入力シート!G137&amp;入力シート!I137,""),"")&amp;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424" spans="1:12" ht="17.25" customHeight="1" x14ac:dyDescent="0.15">
      <c r="B424" s="372"/>
      <c r="C424" s="373"/>
      <c r="D424" s="385"/>
      <c r="E424" s="386"/>
      <c r="F424" s="386"/>
      <c r="G424" s="386"/>
      <c r="H424" s="386"/>
      <c r="I424" s="387"/>
      <c r="J424" s="99"/>
      <c r="K424" s="73"/>
    </row>
    <row r="425" spans="1:12" ht="17.25" customHeight="1" x14ac:dyDescent="0.15">
      <c r="B425" s="372"/>
      <c r="C425" s="373"/>
      <c r="D425" s="385"/>
      <c r="E425" s="386"/>
      <c r="F425" s="386"/>
      <c r="G425" s="386"/>
      <c r="H425" s="386"/>
      <c r="I425" s="387"/>
      <c r="J425" s="99"/>
      <c r="K425" s="16"/>
    </row>
    <row r="426" spans="1:12" ht="17.25" customHeight="1" x14ac:dyDescent="0.15">
      <c r="B426" s="374"/>
      <c r="C426" s="375"/>
      <c r="D426" s="385"/>
      <c r="E426" s="386"/>
      <c r="F426" s="386"/>
      <c r="G426" s="386"/>
      <c r="H426" s="386"/>
      <c r="I426" s="387"/>
      <c r="J426" s="99"/>
      <c r="K426" s="16"/>
    </row>
    <row r="427" spans="1:12" ht="17.25" customHeight="1" x14ac:dyDescent="0.15">
      <c r="B427" s="370" t="s">
        <v>67</v>
      </c>
      <c r="C427" s="371"/>
      <c r="D427" s="353" t="str">
        <f>IF(L427&lt;&gt;"",RIGHT(L427,LEN(L427)-1),"")</f>
        <v/>
      </c>
      <c r="E427" s="354"/>
      <c r="F427" s="354"/>
      <c r="G427" s="354"/>
      <c r="H427" s="354"/>
      <c r="I427" s="355"/>
      <c r="J427" s="100"/>
      <c r="K427" s="77"/>
      <c r="L427" s="121" t="str">
        <f>IF(入力シート!C152="有","、"&amp;入力シート!B152&amp;IF(入力シート!G152&lt;&gt;"",入力シート!G152&amp;入力シート!I152,""),"")&amp;IF(入力シート!C154="有","、"&amp;入力シート!B154&amp;IF(入力シート!G154&lt;&gt;"",入力シート!G154&amp;入力シート!I154,""),"")&amp;IF(入力シート!C156="有","、"&amp;入力シート!B156&amp;IF(入力シート!G156&lt;&gt;"",入力シート!G156&amp;入力シート!I156,""),"")&amp;IF(入力シート!C158="有","、"&amp;入力シート!B158&amp;IF(入力シート!G158&lt;&gt;"",入力シート!G158&amp;入力シート!I158,""),"")&amp;IF(入力シート!C160&lt;&gt;"","、"&amp;入力シート!C160,"")</f>
        <v/>
      </c>
    </row>
    <row r="428" spans="1:12" ht="17.25" customHeight="1" x14ac:dyDescent="0.15">
      <c r="B428" s="374"/>
      <c r="C428" s="375"/>
      <c r="D428" s="356"/>
      <c r="E428" s="357"/>
      <c r="F428" s="357"/>
      <c r="G428" s="357"/>
      <c r="H428" s="357"/>
      <c r="I428" s="358"/>
      <c r="J428" s="100"/>
      <c r="K428" s="77"/>
    </row>
    <row r="429" spans="1:12" ht="17.25" customHeight="1" x14ac:dyDescent="0.15">
      <c r="B429" s="370" t="s">
        <v>52</v>
      </c>
      <c r="C429" s="371"/>
      <c r="D429" s="353" t="str">
        <f>IF(L429&lt;&gt;"",RIGHT(L429,LEN(L429)-1),"")</f>
        <v/>
      </c>
      <c r="E429" s="354"/>
      <c r="F429" s="354"/>
      <c r="G429" s="354"/>
      <c r="H429" s="354"/>
      <c r="I429" s="355"/>
      <c r="J429" s="100"/>
      <c r="K429" s="77"/>
      <c r="L429" s="121" t="str">
        <f>IF(入力シート!C165="有","、"&amp;入力シート!B165&amp;IF(入力シート!G165&lt;&gt;"",入力シート!G165&amp;入力シート!I165,""),"")&amp;IF(入力シート!C167="有","、"&amp;入力シート!B167&amp;IF(入力シート!G167&lt;&gt;"",入力シート!G167&amp;入力シート!I167,""),"")&amp;IF(入力シート!C169="有","、"&amp;入力シート!B169&amp;IF(入力シート!G169&lt;&gt;"",入力シート!G169&amp;入力シート!I169,""),"")&amp;IF(入力シート!C171="有","、"&amp;入力シート!B171&amp;IF(入力シート!G171&lt;&gt;"",入力シート!G171&amp;入力シート!I171,""),"")&amp;IF(入力シート!C173&lt;&gt;"","、"&amp;入力シート!C173,"")</f>
        <v/>
      </c>
    </row>
    <row r="430" spans="1:12" ht="17.25" customHeight="1" x14ac:dyDescent="0.15">
      <c r="B430" s="374"/>
      <c r="C430" s="375"/>
      <c r="D430" s="356"/>
      <c r="E430" s="357"/>
      <c r="F430" s="357"/>
      <c r="G430" s="357"/>
      <c r="H430" s="357"/>
      <c r="I430" s="358"/>
      <c r="J430" s="100"/>
      <c r="K430" s="77"/>
    </row>
    <row r="431" spans="1:12" ht="17.25" customHeight="1" x14ac:dyDescent="0.15">
      <c r="B431" s="370" t="s">
        <v>68</v>
      </c>
      <c r="C431" s="371"/>
      <c r="D431" s="353" t="str">
        <f>IF(L431&lt;&gt;"",RIGHT(L431,LEN(L431)-1),"")</f>
        <v/>
      </c>
      <c r="E431" s="354"/>
      <c r="F431" s="354"/>
      <c r="G431" s="354"/>
      <c r="H431" s="354"/>
      <c r="I431" s="355"/>
      <c r="J431" s="100"/>
      <c r="K431" s="77"/>
      <c r="L431" s="121" t="str">
        <f>IF(入力シート!C177="有","、"&amp;入力シート!B177&amp;IF(入力シート!G177&lt;&gt;"",入力シート!G177&amp;入力シート!I177,""),"")&amp;IF(入力シート!C179="有","、"&amp;入力シート!B179&amp;IF(入力シート!G179&lt;&gt;"",入力シート!G179&amp;入力シート!I179,""),"")&amp;IF(入力シート!C181="有","、"&amp;入力シート!B181&amp;IF(入力シート!G181&lt;&gt;"",入力シート!G181&amp;入力シート!I181,""),"")&amp;IF(入力シート!C183&lt;&gt;"","、"&amp;入力シート!C183,"")</f>
        <v/>
      </c>
    </row>
    <row r="432" spans="1:12" ht="17.25" customHeight="1" thickBot="1" x14ac:dyDescent="0.2">
      <c r="B432" s="396"/>
      <c r="C432" s="397"/>
      <c r="D432" s="398"/>
      <c r="E432" s="399"/>
      <c r="F432" s="399"/>
      <c r="G432" s="399"/>
      <c r="H432" s="399"/>
      <c r="I432" s="400"/>
      <c r="J432" s="100"/>
      <c r="K432" s="77"/>
    </row>
    <row r="433" spans="1:12" ht="17.25" customHeight="1" thickBot="1" x14ac:dyDescent="0.2">
      <c r="A433" s="32"/>
      <c r="B433" s="20"/>
      <c r="C433" s="20"/>
      <c r="D433" s="14"/>
      <c r="E433" s="14"/>
      <c r="F433" s="14"/>
      <c r="G433" s="14"/>
      <c r="H433" s="14"/>
      <c r="I433" s="14"/>
      <c r="J433" s="14"/>
      <c r="K433" s="14"/>
    </row>
    <row r="434" spans="1:12" ht="17.25" customHeight="1" x14ac:dyDescent="0.15">
      <c r="B434" s="401" t="s">
        <v>70</v>
      </c>
      <c r="C434" s="402"/>
      <c r="D434" s="402"/>
      <c r="E434" s="402"/>
      <c r="F434" s="402"/>
      <c r="G434" s="402"/>
      <c r="H434" s="402"/>
      <c r="I434" s="403"/>
      <c r="J434" s="29"/>
      <c r="K434" s="47"/>
    </row>
    <row r="435" spans="1:12" ht="17.25" customHeight="1" x14ac:dyDescent="0.15">
      <c r="B435" s="390" t="str">
        <f>IF(L435&lt;&gt;"",RIGHT(L435,LEN(L435)-1),"")</f>
        <v/>
      </c>
      <c r="C435" s="391"/>
      <c r="D435" s="391"/>
      <c r="E435" s="391"/>
      <c r="F435" s="391"/>
      <c r="G435" s="391"/>
      <c r="H435" s="391"/>
      <c r="I435" s="392"/>
      <c r="J435" s="100"/>
      <c r="K435" s="77"/>
      <c r="L435" s="121" t="str">
        <f>IF(入力シート!C188="有","、"&amp;入力シート!B188&amp;IF(入力シート!G188&lt;&gt;"",入力シート!G188&amp;入力シート!I188,""),"")&amp;IF(入力シート!C190="有","、"&amp;入力シート!B190&amp;IF(入力シート!G190&lt;&gt;"",入力シート!G190&amp;入力シート!I190,""),"")&amp;IF(入力シート!C192&lt;&gt;"","、"&amp;入力シート!C192,"")</f>
        <v/>
      </c>
    </row>
    <row r="436" spans="1:12" ht="17.25" customHeight="1" thickBot="1" x14ac:dyDescent="0.2">
      <c r="B436" s="393"/>
      <c r="C436" s="394"/>
      <c r="D436" s="394"/>
      <c r="E436" s="394"/>
      <c r="F436" s="394"/>
      <c r="G436" s="394"/>
      <c r="H436" s="394"/>
      <c r="I436" s="395"/>
      <c r="J436" s="100"/>
      <c r="K436" s="77"/>
    </row>
    <row r="437" spans="1:12" ht="18" customHeight="1" x14ac:dyDescent="0.15">
      <c r="A437" s="74"/>
      <c r="B437" s="74"/>
      <c r="C437" s="74"/>
      <c r="D437" s="74"/>
      <c r="E437" s="74"/>
      <c r="F437" s="74"/>
      <c r="G437" s="74"/>
      <c r="H437" s="74"/>
      <c r="I437" s="74"/>
      <c r="J437" s="74"/>
      <c r="K437" s="74"/>
    </row>
    <row r="438" spans="1:12" ht="18" customHeight="1" x14ac:dyDescent="0.15">
      <c r="A438" s="74"/>
      <c r="B438" s="74"/>
      <c r="C438" s="74"/>
      <c r="D438" s="74"/>
      <c r="E438" s="74"/>
      <c r="F438" s="74"/>
      <c r="G438" s="74"/>
      <c r="H438" s="74"/>
      <c r="I438" s="74"/>
      <c r="J438" s="74"/>
      <c r="K438" s="74"/>
    </row>
    <row r="439" spans="1:12" ht="18" customHeight="1" x14ac:dyDescent="0.15">
      <c r="A439" s="404" t="s">
        <v>179</v>
      </c>
      <c r="B439" s="404"/>
      <c r="C439" s="404"/>
      <c r="D439" s="404"/>
      <c r="E439" s="404"/>
      <c r="F439" s="404"/>
      <c r="G439" s="404"/>
      <c r="H439" s="404"/>
      <c r="I439" s="404"/>
      <c r="J439" s="404"/>
      <c r="K439" s="74"/>
    </row>
    <row r="440" spans="1:12" ht="18" customHeight="1" x14ac:dyDescent="0.15">
      <c r="A440" s="340" t="s">
        <v>71</v>
      </c>
      <c r="B440" s="340"/>
      <c r="C440" s="340"/>
      <c r="D440" s="340"/>
      <c r="E440" s="340"/>
      <c r="F440" s="340"/>
      <c r="G440" s="340"/>
      <c r="H440" s="340"/>
      <c r="I440" s="340"/>
      <c r="J440" s="340"/>
      <c r="K440" s="74"/>
    </row>
    <row r="441" spans="1:12" ht="18" customHeight="1" x14ac:dyDescent="0.15">
      <c r="A441" s="101"/>
      <c r="B441" s="101"/>
      <c r="C441" s="101"/>
      <c r="D441" s="101"/>
      <c r="E441" s="101"/>
      <c r="F441" s="101"/>
      <c r="G441" s="101"/>
      <c r="H441" s="101"/>
      <c r="I441" s="101"/>
      <c r="J441" s="101"/>
      <c r="K441" s="101"/>
    </row>
    <row r="442" spans="1:12" ht="18" customHeight="1" x14ac:dyDescent="0.15">
      <c r="A442" s="406" t="s">
        <v>93</v>
      </c>
      <c r="B442" s="406"/>
      <c r="C442" s="406"/>
      <c r="D442" s="406"/>
      <c r="E442" s="406"/>
      <c r="F442" s="406"/>
      <c r="G442" s="406"/>
      <c r="H442" s="406"/>
      <c r="I442" s="406"/>
      <c r="J442" s="406"/>
      <c r="K442" s="101"/>
    </row>
    <row r="443" spans="1:12" ht="18" customHeight="1" x14ac:dyDescent="0.15">
      <c r="A443" s="359" t="str">
        <f>IF(入力シート!C199&lt;&gt;"","　毎年"&amp;入力シート!C201&amp;"月に"&amp;入力シート!C199&amp;"を対象に"&amp;入力シート!C203&amp;"に関する研修を実施する。","")&amp;IF(入力シート!C205&lt;&gt;"","毎年"&amp;入力シート!C207&amp;"月に"&amp;入力シート!C205&amp;"を対象に"&amp;入力シート!C209&amp;"に関する研修を実施する。","")</f>
        <v/>
      </c>
      <c r="B443" s="359"/>
      <c r="C443" s="359"/>
      <c r="D443" s="359"/>
      <c r="E443" s="359"/>
      <c r="F443" s="359"/>
      <c r="G443" s="359"/>
      <c r="H443" s="359"/>
      <c r="I443" s="359"/>
      <c r="J443" s="359"/>
      <c r="K443" s="74"/>
    </row>
    <row r="444" spans="1:12" ht="18" customHeight="1" x14ac:dyDescent="0.15">
      <c r="A444" s="359"/>
      <c r="B444" s="359"/>
      <c r="C444" s="359"/>
      <c r="D444" s="359"/>
      <c r="E444" s="359"/>
      <c r="F444" s="359"/>
      <c r="G444" s="359"/>
      <c r="H444" s="359"/>
      <c r="I444" s="359"/>
      <c r="J444" s="359"/>
      <c r="K444" s="101"/>
    </row>
    <row r="445" spans="1:12" ht="18" customHeight="1" x14ac:dyDescent="0.15">
      <c r="A445" s="359"/>
      <c r="B445" s="359"/>
      <c r="C445" s="359"/>
      <c r="D445" s="359"/>
      <c r="E445" s="359"/>
      <c r="F445" s="359"/>
      <c r="G445" s="359"/>
      <c r="H445" s="359"/>
      <c r="I445" s="359"/>
      <c r="J445" s="359"/>
      <c r="K445" s="101"/>
    </row>
    <row r="446" spans="1:12" ht="18" customHeight="1" x14ac:dyDescent="0.15">
      <c r="A446" s="359" t="s">
        <v>94</v>
      </c>
      <c r="B446" s="359"/>
      <c r="C446" s="359"/>
      <c r="D446" s="359"/>
      <c r="E446" s="359"/>
      <c r="F446" s="359"/>
      <c r="G446" s="359"/>
      <c r="H446" s="359"/>
      <c r="I446" s="359"/>
      <c r="J446" s="359"/>
      <c r="K446" s="101"/>
    </row>
    <row r="447" spans="1:12" ht="18" customHeight="1" x14ac:dyDescent="0.15">
      <c r="A447" s="359" t="str">
        <f>IF(入力シート!C213&lt;&gt;"","　毎年"&amp;入力シート!C215&amp;"月に"&amp;入力シート!C213&amp;"を対象として"&amp;入力シート!C217&amp;"に関する訓練を実施する。","")&amp;IF(入力シート!C220&lt;&gt;"","毎年"&amp;入力シート!C222&amp;"月に"&amp;入力シート!C220&amp;"を対象として"&amp;入力シート!C224&amp;"に関する訓練を実施する。","")</f>
        <v/>
      </c>
      <c r="B447" s="359"/>
      <c r="C447" s="359"/>
      <c r="D447" s="359"/>
      <c r="E447" s="359"/>
      <c r="F447" s="359"/>
      <c r="G447" s="359"/>
      <c r="H447" s="359"/>
      <c r="I447" s="359"/>
      <c r="J447" s="359"/>
      <c r="K447" s="74"/>
    </row>
    <row r="448" spans="1:12" ht="18" customHeight="1" x14ac:dyDescent="0.15">
      <c r="A448" s="359"/>
      <c r="B448" s="359"/>
      <c r="C448" s="359"/>
      <c r="D448" s="359"/>
      <c r="E448" s="359"/>
      <c r="F448" s="359"/>
      <c r="G448" s="359"/>
      <c r="H448" s="359"/>
      <c r="I448" s="359"/>
      <c r="J448" s="359"/>
      <c r="K448" s="74"/>
    </row>
    <row r="449" spans="1:15" ht="18" customHeight="1" x14ac:dyDescent="0.15">
      <c r="A449" s="359"/>
      <c r="B449" s="359"/>
      <c r="C449" s="359"/>
      <c r="D449" s="359"/>
      <c r="E449" s="359"/>
      <c r="F449" s="359"/>
      <c r="G449" s="359"/>
      <c r="H449" s="359"/>
      <c r="I449" s="359"/>
      <c r="J449" s="359"/>
      <c r="K449" s="74"/>
    </row>
    <row r="450" spans="1:15" ht="18" customHeight="1" x14ac:dyDescent="0.15">
      <c r="A450" s="102"/>
      <c r="B450" s="102"/>
      <c r="C450" s="102"/>
      <c r="D450" s="102"/>
      <c r="E450" s="102"/>
      <c r="F450" s="102"/>
      <c r="G450" s="102"/>
      <c r="H450" s="102"/>
      <c r="I450" s="102"/>
      <c r="J450" s="102"/>
      <c r="K450" s="74"/>
    </row>
    <row r="451" spans="1:15" ht="18" customHeight="1" x14ac:dyDescent="0.15">
      <c r="A451" s="116"/>
      <c r="B451" s="116"/>
      <c r="C451" s="116"/>
      <c r="D451" s="116"/>
      <c r="E451" s="116"/>
      <c r="F451" s="116"/>
      <c r="G451" s="116"/>
      <c r="H451" s="116"/>
      <c r="I451" s="116"/>
      <c r="J451" s="116"/>
      <c r="K451" s="117"/>
    </row>
    <row r="452" spans="1:15" ht="18" customHeight="1" x14ac:dyDescent="0.15">
      <c r="A452" s="116"/>
      <c r="B452" s="116"/>
      <c r="C452" s="116"/>
      <c r="D452" s="116"/>
      <c r="E452" s="116"/>
      <c r="F452" s="116"/>
      <c r="G452" s="116"/>
      <c r="H452" s="116"/>
      <c r="I452" s="116"/>
      <c r="J452" s="116"/>
      <c r="K452" s="117"/>
    </row>
    <row r="453" spans="1:15" ht="18" customHeight="1" x14ac:dyDescent="0.15">
      <c r="A453" s="116"/>
      <c r="B453" s="116"/>
      <c r="C453" s="116"/>
      <c r="D453" s="116"/>
      <c r="E453" s="116"/>
      <c r="F453" s="116"/>
      <c r="G453" s="116"/>
      <c r="H453" s="116"/>
      <c r="I453" s="116"/>
      <c r="J453" s="116"/>
      <c r="K453" s="117"/>
    </row>
    <row r="454" spans="1:15" ht="18" customHeight="1" x14ac:dyDescent="0.15">
      <c r="A454" s="116"/>
      <c r="B454" s="116"/>
      <c r="C454" s="116"/>
      <c r="D454" s="116"/>
      <c r="E454" s="116"/>
      <c r="F454" s="116"/>
      <c r="G454" s="116"/>
      <c r="H454" s="116"/>
      <c r="I454" s="116"/>
      <c r="J454" s="116"/>
      <c r="K454" s="117"/>
    </row>
    <row r="455" spans="1:15" ht="18" customHeight="1" x14ac:dyDescent="0.15">
      <c r="A455" s="116"/>
      <c r="B455" s="116"/>
      <c r="C455" s="116"/>
      <c r="D455" s="116"/>
      <c r="E455" s="116"/>
      <c r="F455" s="116"/>
      <c r="G455" s="116"/>
      <c r="H455" s="116"/>
      <c r="I455" s="116"/>
      <c r="J455" s="116"/>
      <c r="K455" s="117"/>
    </row>
    <row r="456" spans="1:15" ht="18" customHeight="1" x14ac:dyDescent="0.15">
      <c r="A456" s="74"/>
      <c r="B456" s="74"/>
      <c r="C456" s="74"/>
      <c r="D456" s="74"/>
      <c r="E456" s="74"/>
      <c r="F456" s="74"/>
      <c r="G456" s="74"/>
      <c r="H456" s="74"/>
      <c r="I456" s="74"/>
      <c r="J456" s="74"/>
      <c r="K456" s="74"/>
    </row>
    <row r="457" spans="1:15" ht="17.25" customHeight="1" x14ac:dyDescent="0.15">
      <c r="A457" s="2" t="s">
        <v>20</v>
      </c>
      <c r="B457" s="21"/>
      <c r="C457" s="21"/>
      <c r="D457" s="21"/>
      <c r="E457" s="21"/>
      <c r="F457" s="21"/>
      <c r="G457" s="21"/>
      <c r="H457" s="21"/>
      <c r="I457" s="21"/>
      <c r="J457" s="21"/>
      <c r="K457" s="21"/>
    </row>
    <row r="458" spans="1:15" ht="17.25" x14ac:dyDescent="0.15">
      <c r="A458" s="2"/>
      <c r="B458" s="21"/>
      <c r="C458" s="21"/>
      <c r="D458" s="21"/>
      <c r="E458" s="21"/>
      <c r="F458" s="21"/>
      <c r="G458" s="21"/>
      <c r="H458" s="21"/>
      <c r="I458" s="21"/>
      <c r="J458" s="21"/>
      <c r="K458" s="21"/>
    </row>
    <row r="459" spans="1:15" ht="17.25" x14ac:dyDescent="0.15">
      <c r="A459" s="2"/>
      <c r="B459" s="21"/>
      <c r="C459" s="21"/>
      <c r="D459" s="21"/>
      <c r="E459" s="21"/>
      <c r="F459" s="21"/>
      <c r="G459" s="21"/>
      <c r="H459" s="21"/>
      <c r="I459" s="21"/>
      <c r="J459" s="21"/>
      <c r="K459" s="21"/>
    </row>
    <row r="461" spans="1:15" x14ac:dyDescent="0.15">
      <c r="L461" s="519" t="s">
        <v>337</v>
      </c>
      <c r="M461" s="519"/>
      <c r="N461" s="519"/>
      <c r="O461" s="519"/>
    </row>
    <row r="462" spans="1:15" x14ac:dyDescent="0.15">
      <c r="L462" s="519"/>
      <c r="M462" s="519"/>
      <c r="N462" s="519"/>
      <c r="O462" s="519"/>
    </row>
    <row r="463" spans="1:15" x14ac:dyDescent="0.15">
      <c r="L463" s="519"/>
      <c r="M463" s="519"/>
      <c r="N463" s="519"/>
      <c r="O463" s="519"/>
    </row>
    <row r="464" spans="1:15" x14ac:dyDescent="0.15">
      <c r="L464" s="519"/>
      <c r="M464" s="519"/>
      <c r="N464" s="519"/>
      <c r="O464" s="519"/>
    </row>
    <row r="465" spans="12:15" x14ac:dyDescent="0.15">
      <c r="L465" s="519"/>
      <c r="M465" s="519"/>
      <c r="N465" s="519"/>
      <c r="O465" s="519"/>
    </row>
    <row r="466" spans="12:15" x14ac:dyDescent="0.15">
      <c r="L466" s="519"/>
      <c r="M466" s="519"/>
      <c r="N466" s="519"/>
      <c r="O466" s="519"/>
    </row>
    <row r="467" spans="12:15" x14ac:dyDescent="0.15">
      <c r="L467" s="519"/>
      <c r="M467" s="519"/>
      <c r="N467" s="519"/>
      <c r="O467" s="519"/>
    </row>
    <row r="468" spans="12:15" x14ac:dyDescent="0.15">
      <c r="L468" s="519"/>
      <c r="M468" s="519"/>
      <c r="N468" s="519"/>
      <c r="O468" s="519"/>
    </row>
    <row r="469" spans="12:15" x14ac:dyDescent="0.15">
      <c r="L469" s="519"/>
      <c r="M469" s="519"/>
      <c r="N469" s="519"/>
      <c r="O469" s="519"/>
    </row>
    <row r="470" spans="12:15" x14ac:dyDescent="0.15">
      <c r="L470" s="519"/>
      <c r="M470" s="519"/>
      <c r="N470" s="519"/>
      <c r="O470" s="519"/>
    </row>
    <row r="471" spans="12:15" x14ac:dyDescent="0.15">
      <c r="L471" s="519"/>
      <c r="M471" s="519"/>
      <c r="N471" s="519"/>
      <c r="O471" s="519"/>
    </row>
  </sheetData>
  <mergeCells count="174">
    <mergeCell ref="L71:Q72"/>
    <mergeCell ref="L461:O471"/>
    <mergeCell ref="A278:J278"/>
    <mergeCell ref="A99:J99"/>
    <mergeCell ref="A100:J101"/>
    <mergeCell ref="A368:J368"/>
    <mergeCell ref="C329:J329"/>
    <mergeCell ref="C328:J328"/>
    <mergeCell ref="B348:J349"/>
    <mergeCell ref="A369:J369"/>
    <mergeCell ref="A353:J353"/>
    <mergeCell ref="F113:G113"/>
    <mergeCell ref="H113:I113"/>
    <mergeCell ref="A141:J141"/>
    <mergeCell ref="F300:F308"/>
    <mergeCell ref="G300:H308"/>
    <mergeCell ref="G291:H292"/>
    <mergeCell ref="I291:J292"/>
    <mergeCell ref="A289:E289"/>
    <mergeCell ref="A275:J275"/>
    <mergeCell ref="G280:H287"/>
    <mergeCell ref="I280:J287"/>
    <mergeCell ref="A280:E280"/>
    <mergeCell ref="G279:H279"/>
    <mergeCell ref="I279:J279"/>
    <mergeCell ref="F280:F287"/>
    <mergeCell ref="A279:E279"/>
    <mergeCell ref="B282:E283"/>
    <mergeCell ref="B284:E285"/>
    <mergeCell ref="A142:J143"/>
    <mergeCell ref="A144:B144"/>
    <mergeCell ref="A276:J276"/>
    <mergeCell ref="B286:E287"/>
    <mergeCell ref="B109:E109"/>
    <mergeCell ref="A16:J17"/>
    <mergeCell ref="A37:J38"/>
    <mergeCell ref="A31:J32"/>
    <mergeCell ref="A95:J95"/>
    <mergeCell ref="A96:J97"/>
    <mergeCell ref="A103:J103"/>
    <mergeCell ref="B108:I108"/>
    <mergeCell ref="B111:C111"/>
    <mergeCell ref="D111:E111"/>
    <mergeCell ref="A106:J106"/>
    <mergeCell ref="A104:J104"/>
    <mergeCell ref="F109:I109"/>
    <mergeCell ref="B110:C110"/>
    <mergeCell ref="D110:E110"/>
    <mergeCell ref="F110:G110"/>
    <mergeCell ref="H110:I110"/>
    <mergeCell ref="H112:I112"/>
    <mergeCell ref="A116:J116"/>
    <mergeCell ref="A117:J120"/>
    <mergeCell ref="B290:E291"/>
    <mergeCell ref="B292:E292"/>
    <mergeCell ref="G295:H296"/>
    <mergeCell ref="I295:J296"/>
    <mergeCell ref="G297:H298"/>
    <mergeCell ref="I297:J298"/>
    <mergeCell ref="F289:F298"/>
    <mergeCell ref="B293:E294"/>
    <mergeCell ref="G289:H290"/>
    <mergeCell ref="I289:J290"/>
    <mergeCell ref="G293:H294"/>
    <mergeCell ref="I293:J294"/>
    <mergeCell ref="B112:C112"/>
    <mergeCell ref="D112:E112"/>
    <mergeCell ref="B114:C114"/>
    <mergeCell ref="D114:E114"/>
    <mergeCell ref="B113:C113"/>
    <mergeCell ref="D113:E113"/>
    <mergeCell ref="F112:G112"/>
    <mergeCell ref="B156:I160"/>
    <mergeCell ref="A138:J138"/>
    <mergeCell ref="D389:E390"/>
    <mergeCell ref="F386:G388"/>
    <mergeCell ref="A446:J446"/>
    <mergeCell ref="A360:J360"/>
    <mergeCell ref="B361:J361"/>
    <mergeCell ref="B423:C426"/>
    <mergeCell ref="A341:B347"/>
    <mergeCell ref="C327:J327"/>
    <mergeCell ref="D330:J330"/>
    <mergeCell ref="C331:J331"/>
    <mergeCell ref="C332:J332"/>
    <mergeCell ref="B391:C392"/>
    <mergeCell ref="D391:E392"/>
    <mergeCell ref="F391:G392"/>
    <mergeCell ref="H391:I392"/>
    <mergeCell ref="A443:J445"/>
    <mergeCell ref="A380:J380"/>
    <mergeCell ref="A375:J375"/>
    <mergeCell ref="A376:J377"/>
    <mergeCell ref="A379:J379"/>
    <mergeCell ref="A370:J373"/>
    <mergeCell ref="A357:J358"/>
    <mergeCell ref="B386:C388"/>
    <mergeCell ref="B389:C390"/>
    <mergeCell ref="B350:J351"/>
    <mergeCell ref="D326:J326"/>
    <mergeCell ref="D339:J340"/>
    <mergeCell ref="C343:J343"/>
    <mergeCell ref="C342:J342"/>
    <mergeCell ref="C341:J341"/>
    <mergeCell ref="D345:J346"/>
    <mergeCell ref="D382:E382"/>
    <mergeCell ref="D386:E388"/>
    <mergeCell ref="F382:G382"/>
    <mergeCell ref="H382:I382"/>
    <mergeCell ref="B383:C385"/>
    <mergeCell ref="D383:E385"/>
    <mergeCell ref="F383:G385"/>
    <mergeCell ref="H383:I385"/>
    <mergeCell ref="A354:J355"/>
    <mergeCell ref="B307:E308"/>
    <mergeCell ref="A324:J324"/>
    <mergeCell ref="B295:E296"/>
    <mergeCell ref="B297:E298"/>
    <mergeCell ref="B303:E304"/>
    <mergeCell ref="B305:E306"/>
    <mergeCell ref="I300:J308"/>
    <mergeCell ref="A300:E300"/>
    <mergeCell ref="B301:E302"/>
    <mergeCell ref="A309:J309"/>
    <mergeCell ref="A323:J323"/>
    <mergeCell ref="A322:J322"/>
    <mergeCell ref="L87:Q88"/>
    <mergeCell ref="D429:I430"/>
    <mergeCell ref="A447:J449"/>
    <mergeCell ref="F389:G390"/>
    <mergeCell ref="H386:I388"/>
    <mergeCell ref="B420:C422"/>
    <mergeCell ref="D420:I422"/>
    <mergeCell ref="D423:I426"/>
    <mergeCell ref="H389:I390"/>
    <mergeCell ref="B435:I436"/>
    <mergeCell ref="A440:J440"/>
    <mergeCell ref="B429:C430"/>
    <mergeCell ref="B427:C428"/>
    <mergeCell ref="B431:C432"/>
    <mergeCell ref="D431:I432"/>
    <mergeCell ref="B419:I419"/>
    <mergeCell ref="B434:I434"/>
    <mergeCell ref="A439:J439"/>
    <mergeCell ref="A412:J412"/>
    <mergeCell ref="A413:J414"/>
    <mergeCell ref="A415:J416"/>
    <mergeCell ref="A418:J418"/>
    <mergeCell ref="A442:J442"/>
    <mergeCell ref="D427:I428"/>
    <mergeCell ref="A268:J273"/>
    <mergeCell ref="L140:Q144"/>
    <mergeCell ref="L60:Q63"/>
    <mergeCell ref="L75:Q79"/>
    <mergeCell ref="A234:B243"/>
    <mergeCell ref="C234:F243"/>
    <mergeCell ref="G234:J243"/>
    <mergeCell ref="A244:B253"/>
    <mergeCell ref="C244:F253"/>
    <mergeCell ref="G244:J253"/>
    <mergeCell ref="A254:B263"/>
    <mergeCell ref="C254:F263"/>
    <mergeCell ref="G254:J263"/>
    <mergeCell ref="A183:J183"/>
    <mergeCell ref="A186:J186"/>
    <mergeCell ref="A187:J188"/>
    <mergeCell ref="L187:Q191"/>
    <mergeCell ref="A189:B189"/>
    <mergeCell ref="B201:I205"/>
    <mergeCell ref="A228:J228"/>
    <mergeCell ref="A232:B233"/>
    <mergeCell ref="C232:F233"/>
    <mergeCell ref="G232:J233"/>
    <mergeCell ref="L116:Q120"/>
  </mergeCells>
  <phoneticPr fontId="9"/>
  <pageMargins left="0.70866141732283472" right="0.70866141732283472" top="0.74803149606299213" bottom="0.74803149606299213" header="0.31496062992125984" footer="0.31496062992125984"/>
  <pageSetup paperSize="9" scale="96" fitToHeight="0" orientation="portrait" r:id="rId1"/>
  <rowBreaks count="10" manualBreakCount="10">
    <brk id="48" max="9" man="1"/>
    <brk id="92" max="9" man="1"/>
    <brk id="138" max="9" man="1"/>
    <brk id="183" max="9" man="1"/>
    <brk id="228" max="9" man="1"/>
    <brk id="273" max="9" man="1"/>
    <brk id="320" max="9" man="1"/>
    <brk id="366" max="9" man="1"/>
    <brk id="410" max="9" man="1"/>
    <brk id="457" max="9" man="1"/>
  </rowBreaks>
  <drawing r:id="rId2"/>
  <legacyDrawing r:id="rId3"/>
  <oleObjects>
    <mc:AlternateContent xmlns:mc="http://schemas.openxmlformats.org/markup-compatibility/2006">
      <mc:Choice Requires="x14">
        <oleObject progId="Word.Document.12" shapeId="2164" r:id="rId4">
          <objectPr defaultSize="0" r:id="rId5">
            <anchor moveWithCells="1">
              <from>
                <xdr:col>0</xdr:col>
                <xdr:colOff>152400</xdr:colOff>
                <xdr:row>48</xdr:row>
                <xdr:rowOff>161925</xdr:rowOff>
              </from>
              <to>
                <xdr:col>9</xdr:col>
                <xdr:colOff>542925</xdr:colOff>
                <xdr:row>90</xdr:row>
                <xdr:rowOff>180975</xdr:rowOff>
              </to>
            </anchor>
          </objectPr>
        </oleObject>
      </mc:Choice>
      <mc:Fallback>
        <oleObject progId="Word.Document.12" shapeId="2164" r:id="rId4"/>
      </mc:Fallback>
    </mc:AlternateContent>
    <mc:AlternateContent xmlns:mc="http://schemas.openxmlformats.org/markup-compatibility/2006">
      <mc:Choice Requires="x14">
        <oleObject progId="Word.Document.8" shapeId="2166" r:id="rId6">
          <objectPr defaultSize="0" r:id="rId7">
            <anchor moveWithCells="1">
              <from>
                <xdr:col>0</xdr:col>
                <xdr:colOff>104775</xdr:colOff>
                <xdr:row>457</xdr:row>
                <xdr:rowOff>95250</xdr:rowOff>
              </from>
              <to>
                <xdr:col>9</xdr:col>
                <xdr:colOff>571500</xdr:colOff>
                <xdr:row>507</xdr:row>
                <xdr:rowOff>133350</xdr:rowOff>
              </to>
            </anchor>
          </objectPr>
        </oleObject>
      </mc:Choice>
      <mc:Fallback>
        <oleObject progId="Word.Document.8" shapeId="2166"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view="pageBreakPreview" topLeftCell="Z7" zoomScale="70" zoomScaleNormal="70" zoomScaleSheetLayoutView="70" zoomScalePageLayoutView="85" workbookViewId="0">
      <selection activeCell="I1" sqref="I1"/>
    </sheetView>
  </sheetViews>
  <sheetFormatPr defaultRowHeight="17.25" x14ac:dyDescent="0.15"/>
  <cols>
    <col min="1" max="1" width="11" style="148" customWidth="1"/>
    <col min="2" max="2" width="9" style="148" customWidth="1"/>
    <col min="3" max="7" width="9" style="148"/>
    <col min="8" max="8" width="13" style="148" customWidth="1"/>
    <col min="9" max="9" width="14.5" style="148" customWidth="1"/>
    <col min="10" max="10" width="10.125" style="148" customWidth="1"/>
    <col min="11" max="11" width="4.5" style="148" customWidth="1"/>
    <col min="12" max="12" width="23.625" style="148" customWidth="1"/>
    <col min="13" max="13" width="10.125" style="148" customWidth="1"/>
    <col min="14" max="14" width="4.125" style="148" customWidth="1"/>
    <col min="15" max="15" width="10.375" style="148" customWidth="1"/>
    <col min="16" max="16" width="23.625" style="148" customWidth="1"/>
    <col min="17" max="17" width="13.875" style="148" customWidth="1"/>
    <col min="18" max="29" width="8.25" style="148" customWidth="1"/>
    <col min="30" max="30" width="6" style="148" customWidth="1"/>
    <col min="31" max="31" width="7.625" style="148" customWidth="1"/>
    <col min="32" max="32" width="17.625" style="148" customWidth="1"/>
    <col min="33" max="33" width="19.625" style="148" customWidth="1"/>
    <col min="34" max="34" width="9.125" style="148" customWidth="1"/>
    <col min="35" max="35" width="17.625" style="148" customWidth="1"/>
    <col min="36" max="36" width="19.875" style="148" customWidth="1"/>
    <col min="37" max="37" width="6.25" style="148" customWidth="1"/>
    <col min="38" max="16384" width="9" style="148"/>
  </cols>
  <sheetData>
    <row r="1" spans="1:47" x14ac:dyDescent="0.15">
      <c r="I1" s="149" t="s">
        <v>204</v>
      </c>
      <c r="Q1" s="149" t="s">
        <v>206</v>
      </c>
      <c r="AC1" s="149" t="s">
        <v>209</v>
      </c>
      <c r="AJ1" s="149" t="s">
        <v>218</v>
      </c>
      <c r="AU1" s="148" t="s">
        <v>234</v>
      </c>
    </row>
    <row r="2" spans="1:47" x14ac:dyDescent="0.15">
      <c r="A2" s="522" t="s">
        <v>203</v>
      </c>
      <c r="B2" s="522"/>
      <c r="C2" s="522"/>
      <c r="D2" s="522"/>
      <c r="E2" s="522"/>
      <c r="F2" s="522"/>
      <c r="G2" s="522"/>
      <c r="H2" s="522"/>
      <c r="I2" s="522"/>
      <c r="J2" s="157" t="s">
        <v>205</v>
      </c>
      <c r="K2" s="157"/>
      <c r="L2" s="157"/>
      <c r="M2" s="157"/>
      <c r="N2" s="157"/>
      <c r="O2" s="157"/>
      <c r="P2" s="157"/>
      <c r="Q2" s="157"/>
      <c r="R2" s="157" t="s">
        <v>208</v>
      </c>
      <c r="AD2" s="148" t="s">
        <v>266</v>
      </c>
      <c r="AK2" s="148" t="s">
        <v>265</v>
      </c>
    </row>
    <row r="3" spans="1:47" x14ac:dyDescent="0.15">
      <c r="R3" s="157"/>
    </row>
    <row r="4" spans="1:47" ht="18" thickBot="1" x14ac:dyDescent="0.2">
      <c r="H4" s="524" t="s">
        <v>194</v>
      </c>
      <c r="I4" s="523" t="str">
        <f>入力シート!C228&amp;"月"&amp;入力シート!E228&amp;"日"</f>
        <v>月日</v>
      </c>
      <c r="V4" s="158"/>
      <c r="W4" s="529"/>
      <c r="X4" s="529"/>
      <c r="Y4" s="529"/>
      <c r="AE4" s="161" t="s">
        <v>219</v>
      </c>
      <c r="AF4" s="161" t="s">
        <v>220</v>
      </c>
      <c r="AG4" s="161" t="s">
        <v>221</v>
      </c>
      <c r="AH4" s="161" t="s">
        <v>222</v>
      </c>
      <c r="AI4" s="161" t="s">
        <v>223</v>
      </c>
      <c r="AJ4" s="161" t="s">
        <v>216</v>
      </c>
      <c r="AK4" s="163"/>
      <c r="AL4" s="532" t="str">
        <f>"管理権限者（"&amp;入力シート!$C$252&amp;"）"</f>
        <v>管理権限者（）</v>
      </c>
      <c r="AM4" s="533"/>
      <c r="AN4" s="533"/>
      <c r="AO4" s="534"/>
      <c r="AP4" s="544" t="str">
        <f>"（代行者　"&amp;入力シート!$C$254&amp;"）"</f>
        <v>（代行者　）</v>
      </c>
      <c r="AQ4" s="544"/>
      <c r="AR4" s="544"/>
      <c r="AS4" s="544"/>
      <c r="AT4" s="163"/>
      <c r="AU4" s="163"/>
    </row>
    <row r="5" spans="1:47" ht="18" thickBot="1" x14ac:dyDescent="0.2">
      <c r="H5" s="525"/>
      <c r="I5" s="523"/>
      <c r="J5" s="526" t="s">
        <v>195</v>
      </c>
      <c r="K5" s="527"/>
      <c r="L5" s="528"/>
      <c r="M5" s="526" t="s">
        <v>196</v>
      </c>
      <c r="N5" s="527"/>
      <c r="O5" s="527"/>
      <c r="P5" s="528"/>
      <c r="Q5" s="150" t="s">
        <v>197</v>
      </c>
      <c r="V5" s="158"/>
      <c r="W5" s="529"/>
      <c r="X5" s="529"/>
      <c r="Y5" s="529"/>
      <c r="AE5" s="162"/>
      <c r="AF5" s="160"/>
      <c r="AG5" s="160"/>
      <c r="AH5" s="160"/>
      <c r="AI5" s="160"/>
      <c r="AJ5" s="160"/>
      <c r="AK5" s="163"/>
      <c r="AL5" s="163"/>
      <c r="AM5" s="163"/>
      <c r="AN5" s="163"/>
      <c r="AO5" s="163"/>
      <c r="AP5" s="163"/>
      <c r="AQ5" s="163"/>
      <c r="AR5" s="163"/>
      <c r="AS5" s="163"/>
      <c r="AT5" s="163"/>
      <c r="AU5" s="163"/>
    </row>
    <row r="6" spans="1:47" ht="18" customHeight="1" thickBot="1" x14ac:dyDescent="0.2">
      <c r="J6" s="152" t="s">
        <v>199</v>
      </c>
      <c r="K6" s="153" t="s">
        <v>200</v>
      </c>
      <c r="L6" s="151" t="s">
        <v>159</v>
      </c>
      <c r="M6" s="153" t="s">
        <v>199</v>
      </c>
      <c r="N6" s="153" t="s">
        <v>201</v>
      </c>
      <c r="O6" s="153" t="s">
        <v>202</v>
      </c>
      <c r="P6" s="151" t="s">
        <v>159</v>
      </c>
      <c r="Q6" s="151" t="s">
        <v>198</v>
      </c>
      <c r="AE6" s="162"/>
      <c r="AF6" s="160"/>
      <c r="AG6" s="160"/>
      <c r="AH6" s="160"/>
      <c r="AI6" s="160"/>
      <c r="AJ6" s="160"/>
      <c r="AK6" s="163"/>
      <c r="AL6" s="163"/>
      <c r="AM6" s="541" t="s">
        <v>224</v>
      </c>
      <c r="AN6" s="535" t="s">
        <v>223</v>
      </c>
      <c r="AO6" s="535"/>
      <c r="AP6" s="535"/>
      <c r="AQ6" s="535" t="s">
        <v>225</v>
      </c>
      <c r="AR6" s="535"/>
      <c r="AS6" s="535"/>
      <c r="AT6" s="535"/>
      <c r="AU6" s="535"/>
    </row>
    <row r="7" spans="1:47" ht="18" customHeight="1" thickBot="1" x14ac:dyDescent="0.2">
      <c r="J7" s="154"/>
      <c r="K7" s="155"/>
      <c r="L7" s="156"/>
      <c r="M7" s="155"/>
      <c r="N7" s="155"/>
      <c r="O7" s="155"/>
      <c r="P7" s="156"/>
      <c r="Q7" s="156"/>
      <c r="V7" s="158"/>
      <c r="W7" s="529"/>
      <c r="X7" s="529"/>
      <c r="Y7" s="529"/>
      <c r="AE7" s="162"/>
      <c r="AF7" s="160"/>
      <c r="AG7" s="160"/>
      <c r="AH7" s="160"/>
      <c r="AI7" s="160"/>
      <c r="AJ7" s="160"/>
      <c r="AK7" s="163"/>
      <c r="AL7" s="163"/>
      <c r="AM7" s="542"/>
      <c r="AN7" s="536" t="str">
        <f>"班長（"&amp;入力シート!$C$258&amp;"）"</f>
        <v>班長（）</v>
      </c>
      <c r="AO7" s="536"/>
      <c r="AP7" s="536"/>
      <c r="AQ7" s="537" t="s">
        <v>226</v>
      </c>
      <c r="AR7" s="537"/>
      <c r="AS7" s="537"/>
      <c r="AT7" s="537"/>
      <c r="AU7" s="537"/>
    </row>
    <row r="8" spans="1:47" ht="18" thickBot="1" x14ac:dyDescent="0.2">
      <c r="J8" s="154"/>
      <c r="K8" s="155"/>
      <c r="L8" s="156"/>
      <c r="M8" s="155"/>
      <c r="N8" s="155"/>
      <c r="O8" s="155"/>
      <c r="P8" s="156"/>
      <c r="Q8" s="156"/>
      <c r="V8" s="158"/>
      <c r="W8" s="529"/>
      <c r="X8" s="529"/>
      <c r="Y8" s="529"/>
      <c r="AE8" s="162"/>
      <c r="AF8" s="160"/>
      <c r="AG8" s="160"/>
      <c r="AH8" s="160"/>
      <c r="AI8" s="160"/>
      <c r="AJ8" s="160"/>
      <c r="AK8" s="163"/>
      <c r="AL8" s="163"/>
      <c r="AM8" s="542"/>
      <c r="AN8" s="536" t="str">
        <f>"班員　"&amp;入力シート!$C$260&amp;"名"</f>
        <v>班員　名</v>
      </c>
      <c r="AO8" s="536"/>
      <c r="AP8" s="536"/>
      <c r="AQ8" s="537"/>
      <c r="AR8" s="537"/>
      <c r="AS8" s="537"/>
      <c r="AT8" s="537"/>
      <c r="AU8" s="537"/>
    </row>
    <row r="9" spans="1:47" ht="18" thickBot="1" x14ac:dyDescent="0.2">
      <c r="H9" s="524" t="s">
        <v>194</v>
      </c>
      <c r="I9" s="523" t="str">
        <f>入力シート!C230&amp;"月"&amp;入力シート!E230&amp;"日"</f>
        <v>月日</v>
      </c>
      <c r="J9" s="154"/>
      <c r="K9" s="155"/>
      <c r="L9" s="156"/>
      <c r="M9" s="155"/>
      <c r="N9" s="155"/>
      <c r="O9" s="155"/>
      <c r="P9" s="156"/>
      <c r="Q9" s="156"/>
      <c r="AD9" s="159"/>
      <c r="AE9" s="162"/>
      <c r="AF9" s="160"/>
      <c r="AG9" s="160"/>
      <c r="AH9" s="160"/>
      <c r="AI9" s="160"/>
      <c r="AJ9" s="160"/>
      <c r="AK9" s="163"/>
      <c r="AL9" s="163"/>
      <c r="AM9" s="542"/>
      <c r="AN9" s="536" t="str">
        <f>"　・"&amp;入力シート!$C$262</f>
        <v>　・</v>
      </c>
      <c r="AO9" s="536"/>
      <c r="AP9" s="536"/>
      <c r="AQ9" s="537"/>
      <c r="AR9" s="537"/>
      <c r="AS9" s="537"/>
      <c r="AT9" s="537"/>
      <c r="AU9" s="537"/>
    </row>
    <row r="10" spans="1:47" ht="18" thickBot="1" x14ac:dyDescent="0.2">
      <c r="H10" s="525"/>
      <c r="I10" s="523"/>
      <c r="J10" s="154"/>
      <c r="K10" s="155"/>
      <c r="L10" s="156"/>
      <c r="M10" s="155"/>
      <c r="N10" s="155"/>
      <c r="O10" s="155"/>
      <c r="P10" s="156"/>
      <c r="Q10" s="156"/>
      <c r="S10" s="529"/>
      <c r="T10" s="529"/>
      <c r="V10" s="529"/>
      <c r="W10" s="529"/>
      <c r="Y10" s="529"/>
      <c r="Z10" s="529"/>
      <c r="AB10" s="529"/>
      <c r="AC10" s="529"/>
      <c r="AD10" s="159"/>
      <c r="AE10" s="162"/>
      <c r="AF10" s="160"/>
      <c r="AG10" s="160"/>
      <c r="AH10" s="160"/>
      <c r="AI10" s="160"/>
      <c r="AJ10" s="160"/>
      <c r="AK10" s="163"/>
      <c r="AL10" s="163"/>
      <c r="AM10" s="542"/>
      <c r="AN10" s="536" t="str">
        <f>"　・"&amp;入力シート!$C$264</f>
        <v>　・</v>
      </c>
      <c r="AO10" s="536"/>
      <c r="AP10" s="536"/>
      <c r="AQ10" s="537"/>
      <c r="AR10" s="537"/>
      <c r="AS10" s="537"/>
      <c r="AT10" s="537"/>
      <c r="AU10" s="537"/>
    </row>
    <row r="11" spans="1:47" ht="18" thickBot="1" x14ac:dyDescent="0.2">
      <c r="J11" s="154"/>
      <c r="K11" s="155"/>
      <c r="L11" s="156"/>
      <c r="M11" s="155"/>
      <c r="N11" s="155"/>
      <c r="O11" s="155"/>
      <c r="P11" s="156"/>
      <c r="Q11" s="156"/>
      <c r="S11" s="529"/>
      <c r="T11" s="529"/>
      <c r="V11" s="529"/>
      <c r="W11" s="529"/>
      <c r="Y11" s="529"/>
      <c r="Z11" s="529"/>
      <c r="AB11" s="529"/>
      <c r="AC11" s="529"/>
      <c r="AE11" s="162"/>
      <c r="AF11" s="160"/>
      <c r="AG11" s="160"/>
      <c r="AH11" s="160"/>
      <c r="AI11" s="160"/>
      <c r="AJ11" s="160"/>
      <c r="AK11" s="163"/>
      <c r="AL11" s="163"/>
      <c r="AM11" s="542"/>
      <c r="AN11" s="536" t="str">
        <f>"　・"&amp;入力シート!$C$266</f>
        <v>　・</v>
      </c>
      <c r="AO11" s="536"/>
      <c r="AP11" s="536"/>
      <c r="AQ11" s="537"/>
      <c r="AR11" s="537"/>
      <c r="AS11" s="537"/>
      <c r="AT11" s="537"/>
      <c r="AU11" s="537"/>
    </row>
    <row r="12" spans="1:47" ht="18" thickBot="1" x14ac:dyDescent="0.2">
      <c r="H12" s="524" t="s">
        <v>194</v>
      </c>
      <c r="I12" s="523" t="str">
        <f>入力シート!C232&amp;"月"&amp;入力シート!E232&amp;"日"</f>
        <v>月日</v>
      </c>
      <c r="J12" s="154"/>
      <c r="K12" s="155"/>
      <c r="L12" s="156"/>
      <c r="M12" s="155"/>
      <c r="N12" s="155"/>
      <c r="O12" s="155"/>
      <c r="P12" s="156"/>
      <c r="Q12" s="156"/>
      <c r="AD12" s="159"/>
      <c r="AE12" s="162"/>
      <c r="AF12" s="160"/>
      <c r="AG12" s="160"/>
      <c r="AH12" s="160"/>
      <c r="AI12" s="160"/>
      <c r="AJ12" s="160"/>
      <c r="AK12" s="163"/>
      <c r="AL12" s="163"/>
      <c r="AM12" s="542"/>
      <c r="AN12" s="536" t="str">
        <f>"　・"&amp;入力シート!$C$268</f>
        <v>　・</v>
      </c>
      <c r="AO12" s="536"/>
      <c r="AP12" s="536"/>
      <c r="AQ12" s="537"/>
      <c r="AR12" s="537"/>
      <c r="AS12" s="537"/>
      <c r="AT12" s="537"/>
      <c r="AU12" s="537"/>
    </row>
    <row r="13" spans="1:47" ht="18" thickBot="1" x14ac:dyDescent="0.2">
      <c r="H13" s="525"/>
      <c r="I13" s="523"/>
      <c r="J13" s="154"/>
      <c r="K13" s="155"/>
      <c r="L13" s="156"/>
      <c r="M13" s="155"/>
      <c r="N13" s="155"/>
      <c r="O13" s="155"/>
      <c r="P13" s="156"/>
      <c r="Q13" s="156"/>
      <c r="S13" s="529"/>
      <c r="T13" s="529"/>
      <c r="V13" s="529"/>
      <c r="W13" s="529"/>
      <c r="Y13" s="529"/>
      <c r="Z13" s="529"/>
      <c r="AB13" s="529"/>
      <c r="AC13" s="529"/>
      <c r="AD13" s="159"/>
      <c r="AE13" s="162"/>
      <c r="AF13" s="160"/>
      <c r="AG13" s="160"/>
      <c r="AH13" s="160"/>
      <c r="AI13" s="160"/>
      <c r="AJ13" s="160"/>
      <c r="AK13" s="163"/>
      <c r="AL13" s="163"/>
      <c r="AM13" s="543"/>
      <c r="AN13" s="538" t="str">
        <f>"　・"&amp;入力シート!$C$270</f>
        <v>　・</v>
      </c>
      <c r="AO13" s="539"/>
      <c r="AP13" s="540"/>
      <c r="AQ13" s="537"/>
      <c r="AR13" s="537"/>
      <c r="AS13" s="537"/>
      <c r="AT13" s="537"/>
      <c r="AU13" s="537"/>
    </row>
    <row r="14" spans="1:47" ht="18" thickBot="1" x14ac:dyDescent="0.2">
      <c r="J14" s="154"/>
      <c r="K14" s="155"/>
      <c r="L14" s="156"/>
      <c r="M14" s="155"/>
      <c r="N14" s="155"/>
      <c r="O14" s="155"/>
      <c r="P14" s="156"/>
      <c r="Q14" s="156"/>
      <c r="S14" s="529"/>
      <c r="T14" s="529"/>
      <c r="V14" s="529"/>
      <c r="W14" s="529"/>
      <c r="Y14" s="529"/>
      <c r="Z14" s="529"/>
      <c r="AB14" s="529"/>
      <c r="AC14" s="529"/>
      <c r="AE14" s="162"/>
      <c r="AF14" s="160"/>
      <c r="AG14" s="160"/>
      <c r="AH14" s="160"/>
      <c r="AI14" s="160"/>
      <c r="AJ14" s="160"/>
      <c r="AK14" s="163"/>
      <c r="AL14" s="163"/>
      <c r="AM14" s="163"/>
      <c r="AN14" s="163"/>
      <c r="AO14" s="163"/>
      <c r="AP14" s="163"/>
      <c r="AQ14" s="163"/>
      <c r="AR14" s="163"/>
      <c r="AS14" s="163"/>
      <c r="AT14" s="163"/>
      <c r="AU14" s="163"/>
    </row>
    <row r="15" spans="1:47" ht="18" thickBot="1" x14ac:dyDescent="0.2">
      <c r="J15" s="154"/>
      <c r="K15" s="155"/>
      <c r="L15" s="156"/>
      <c r="M15" s="155"/>
      <c r="N15" s="155"/>
      <c r="O15" s="155"/>
      <c r="P15" s="156"/>
      <c r="Q15" s="156"/>
      <c r="AD15" s="159"/>
      <c r="AE15" s="162"/>
      <c r="AF15" s="160"/>
      <c r="AG15" s="160"/>
      <c r="AH15" s="160"/>
      <c r="AI15" s="160"/>
      <c r="AJ15" s="160"/>
      <c r="AK15" s="163"/>
      <c r="AL15" s="163"/>
      <c r="AM15" s="541" t="s">
        <v>228</v>
      </c>
      <c r="AN15" s="535" t="s">
        <v>223</v>
      </c>
      <c r="AO15" s="535"/>
      <c r="AP15" s="535"/>
      <c r="AQ15" s="535" t="s">
        <v>225</v>
      </c>
      <c r="AR15" s="535"/>
      <c r="AS15" s="535"/>
      <c r="AT15" s="535"/>
      <c r="AU15" s="535"/>
    </row>
    <row r="16" spans="1:47" ht="18" thickBot="1" x14ac:dyDescent="0.2">
      <c r="J16" s="154"/>
      <c r="K16" s="155"/>
      <c r="L16" s="156"/>
      <c r="M16" s="155"/>
      <c r="N16" s="155"/>
      <c r="O16" s="155"/>
      <c r="P16" s="156"/>
      <c r="Q16" s="156"/>
      <c r="S16" s="529"/>
      <c r="T16" s="529"/>
      <c r="V16" s="529"/>
      <c r="W16" s="529"/>
      <c r="Y16" s="529"/>
      <c r="Z16" s="529"/>
      <c r="AB16" s="529"/>
      <c r="AC16" s="529"/>
      <c r="AD16" s="159"/>
      <c r="AE16" s="162"/>
      <c r="AF16" s="160"/>
      <c r="AG16" s="160"/>
      <c r="AH16" s="160"/>
      <c r="AI16" s="160"/>
      <c r="AJ16" s="160"/>
      <c r="AK16" s="163"/>
      <c r="AL16" s="163"/>
      <c r="AM16" s="542"/>
      <c r="AN16" s="536" t="str">
        <f>"班長（"&amp;入力シート!$C$274&amp;"）"</f>
        <v>班長（）</v>
      </c>
      <c r="AO16" s="536"/>
      <c r="AP16" s="536"/>
      <c r="AQ16" s="537" t="s">
        <v>227</v>
      </c>
      <c r="AR16" s="537"/>
      <c r="AS16" s="537"/>
      <c r="AT16" s="537"/>
      <c r="AU16" s="537"/>
    </row>
    <row r="17" spans="8:47" ht="18" thickBot="1" x14ac:dyDescent="0.2">
      <c r="J17" s="154"/>
      <c r="K17" s="155"/>
      <c r="L17" s="156"/>
      <c r="M17" s="155"/>
      <c r="N17" s="155"/>
      <c r="O17" s="155"/>
      <c r="P17" s="156"/>
      <c r="Q17" s="156"/>
      <c r="S17" s="529"/>
      <c r="T17" s="529"/>
      <c r="V17" s="529"/>
      <c r="W17" s="529"/>
      <c r="Y17" s="529"/>
      <c r="Z17" s="529"/>
      <c r="AB17" s="529"/>
      <c r="AC17" s="529"/>
      <c r="AE17" s="162"/>
      <c r="AF17" s="160"/>
      <c r="AG17" s="160"/>
      <c r="AH17" s="160"/>
      <c r="AI17" s="160"/>
      <c r="AJ17" s="160"/>
      <c r="AK17" s="163"/>
      <c r="AL17" s="163"/>
      <c r="AM17" s="542"/>
      <c r="AN17" s="536" t="str">
        <f>"班員　"&amp;入力シート!$C$276&amp;"名"</f>
        <v>班員　名</v>
      </c>
      <c r="AO17" s="536"/>
      <c r="AP17" s="536"/>
      <c r="AQ17" s="537"/>
      <c r="AR17" s="537"/>
      <c r="AS17" s="537"/>
      <c r="AT17" s="537"/>
      <c r="AU17" s="537"/>
    </row>
    <row r="18" spans="8:47" ht="18" thickBot="1" x14ac:dyDescent="0.2">
      <c r="H18" s="524" t="s">
        <v>194</v>
      </c>
      <c r="I18" s="523" t="str">
        <f>入力シート!C234&amp;"月"&amp;入力シート!E234&amp;"日"</f>
        <v>月日</v>
      </c>
      <c r="J18" s="154"/>
      <c r="K18" s="155"/>
      <c r="L18" s="156"/>
      <c r="M18" s="155"/>
      <c r="N18" s="155"/>
      <c r="O18" s="155"/>
      <c r="P18" s="156"/>
      <c r="Q18" s="156"/>
      <c r="AD18" s="159"/>
      <c r="AE18" s="162"/>
      <c r="AF18" s="160"/>
      <c r="AG18" s="160"/>
      <c r="AH18" s="160"/>
      <c r="AI18" s="160"/>
      <c r="AJ18" s="160"/>
      <c r="AK18" s="163"/>
      <c r="AL18" s="163"/>
      <c r="AM18" s="542"/>
      <c r="AN18" s="536" t="str">
        <f>"　・"&amp;入力シート!$C$278</f>
        <v>　・</v>
      </c>
      <c r="AO18" s="536"/>
      <c r="AP18" s="536"/>
      <c r="AQ18" s="537"/>
      <c r="AR18" s="537"/>
      <c r="AS18" s="537"/>
      <c r="AT18" s="537"/>
      <c r="AU18" s="537"/>
    </row>
    <row r="19" spans="8:47" ht="18" thickBot="1" x14ac:dyDescent="0.2">
      <c r="H19" s="525"/>
      <c r="I19" s="523"/>
      <c r="J19" s="154"/>
      <c r="K19" s="155"/>
      <c r="L19" s="156"/>
      <c r="M19" s="155"/>
      <c r="N19" s="155"/>
      <c r="O19" s="155"/>
      <c r="P19" s="156"/>
      <c r="Q19" s="156"/>
      <c r="S19" s="529"/>
      <c r="T19" s="529"/>
      <c r="V19" s="529"/>
      <c r="W19" s="529"/>
      <c r="Y19" s="529"/>
      <c r="Z19" s="529"/>
      <c r="AB19" s="529"/>
      <c r="AC19" s="529"/>
      <c r="AD19" s="159"/>
      <c r="AE19" s="162"/>
      <c r="AF19" s="160"/>
      <c r="AG19" s="160"/>
      <c r="AH19" s="160"/>
      <c r="AI19" s="160"/>
      <c r="AJ19" s="160"/>
      <c r="AK19" s="163"/>
      <c r="AL19" s="163"/>
      <c r="AM19" s="542"/>
      <c r="AN19" s="536" t="str">
        <f>"　・"&amp;入力シート!$C$280</f>
        <v>　・</v>
      </c>
      <c r="AO19" s="536"/>
      <c r="AP19" s="536"/>
      <c r="AQ19" s="537"/>
      <c r="AR19" s="537"/>
      <c r="AS19" s="537"/>
      <c r="AT19" s="537"/>
      <c r="AU19" s="537"/>
    </row>
    <row r="20" spans="8:47" ht="18" thickBot="1" x14ac:dyDescent="0.2">
      <c r="J20" s="154"/>
      <c r="K20" s="155"/>
      <c r="L20" s="156"/>
      <c r="M20" s="155"/>
      <c r="N20" s="155"/>
      <c r="O20" s="155"/>
      <c r="P20" s="156"/>
      <c r="Q20" s="156"/>
      <c r="S20" s="529"/>
      <c r="T20" s="529"/>
      <c r="V20" s="529"/>
      <c r="W20" s="529"/>
      <c r="Y20" s="529"/>
      <c r="Z20" s="529"/>
      <c r="AB20" s="529"/>
      <c r="AC20" s="529"/>
      <c r="AE20" s="162"/>
      <c r="AF20" s="160"/>
      <c r="AG20" s="160"/>
      <c r="AH20" s="160"/>
      <c r="AI20" s="160"/>
      <c r="AJ20" s="160"/>
      <c r="AK20" s="163"/>
      <c r="AL20" s="163"/>
      <c r="AM20" s="542"/>
      <c r="AN20" s="536" t="str">
        <f>"　・"&amp;入力シート!$C$282</f>
        <v>　・</v>
      </c>
      <c r="AO20" s="536"/>
      <c r="AP20" s="536"/>
      <c r="AQ20" s="537"/>
      <c r="AR20" s="537"/>
      <c r="AS20" s="537"/>
      <c r="AT20" s="537"/>
      <c r="AU20" s="537"/>
    </row>
    <row r="21" spans="8:47" ht="18" thickBot="1" x14ac:dyDescent="0.2">
      <c r="H21" s="524" t="s">
        <v>194</v>
      </c>
      <c r="I21" s="523" t="str">
        <f>入力シート!C236&amp;"月"&amp;入力シート!E236&amp;"日"</f>
        <v>月日</v>
      </c>
      <c r="J21" s="154"/>
      <c r="K21" s="155"/>
      <c r="L21" s="156"/>
      <c r="M21" s="155"/>
      <c r="N21" s="155"/>
      <c r="O21" s="155"/>
      <c r="P21" s="156"/>
      <c r="Q21" s="156"/>
      <c r="AD21" s="159"/>
      <c r="AE21" s="162"/>
      <c r="AF21" s="160"/>
      <c r="AG21" s="160"/>
      <c r="AH21" s="160"/>
      <c r="AI21" s="160"/>
      <c r="AJ21" s="160"/>
      <c r="AK21" s="163"/>
      <c r="AL21" s="163"/>
      <c r="AM21" s="542"/>
      <c r="AN21" s="536" t="str">
        <f>"　・"&amp;入力シート!$C$284</f>
        <v>　・</v>
      </c>
      <c r="AO21" s="536"/>
      <c r="AP21" s="536"/>
      <c r="AQ21" s="537"/>
      <c r="AR21" s="537"/>
      <c r="AS21" s="537"/>
      <c r="AT21" s="537"/>
      <c r="AU21" s="537"/>
    </row>
    <row r="22" spans="8:47" ht="18" thickBot="1" x14ac:dyDescent="0.2">
      <c r="H22" s="525"/>
      <c r="I22" s="523"/>
      <c r="J22" s="154"/>
      <c r="K22" s="155"/>
      <c r="L22" s="156"/>
      <c r="M22" s="155"/>
      <c r="N22" s="155"/>
      <c r="O22" s="155"/>
      <c r="P22" s="156"/>
      <c r="Q22" s="156"/>
      <c r="S22" s="529"/>
      <c r="T22" s="529"/>
      <c r="V22" s="529"/>
      <c r="W22" s="529"/>
      <c r="Y22" s="529"/>
      <c r="Z22" s="529"/>
      <c r="AB22" s="529"/>
      <c r="AC22" s="529"/>
      <c r="AD22" s="159"/>
      <c r="AE22" s="162"/>
      <c r="AF22" s="160"/>
      <c r="AG22" s="160"/>
      <c r="AH22" s="160"/>
      <c r="AI22" s="160"/>
      <c r="AJ22" s="160"/>
      <c r="AK22" s="163"/>
      <c r="AL22" s="163"/>
      <c r="AM22" s="543"/>
      <c r="AN22" s="538" t="str">
        <f>"　・"&amp;入力シート!$C$286</f>
        <v>　・</v>
      </c>
      <c r="AO22" s="539"/>
      <c r="AP22" s="540"/>
      <c r="AQ22" s="537"/>
      <c r="AR22" s="537"/>
      <c r="AS22" s="537"/>
      <c r="AT22" s="537"/>
      <c r="AU22" s="537"/>
    </row>
    <row r="23" spans="8:47" ht="18" thickBot="1" x14ac:dyDescent="0.2">
      <c r="J23" s="154"/>
      <c r="K23" s="155"/>
      <c r="L23" s="156"/>
      <c r="M23" s="155"/>
      <c r="N23" s="155"/>
      <c r="O23" s="155"/>
      <c r="P23" s="156"/>
      <c r="Q23" s="156"/>
      <c r="S23" s="529"/>
      <c r="T23" s="529"/>
      <c r="V23" s="529"/>
      <c r="W23" s="529"/>
      <c r="Y23" s="529"/>
      <c r="Z23" s="529"/>
      <c r="AB23" s="529"/>
      <c r="AC23" s="529"/>
      <c r="AE23" s="162"/>
      <c r="AF23" s="160"/>
      <c r="AG23" s="160"/>
      <c r="AH23" s="160"/>
      <c r="AI23" s="160"/>
      <c r="AJ23" s="160"/>
      <c r="AK23" s="163"/>
      <c r="AL23" s="163"/>
      <c r="AM23" s="163"/>
      <c r="AN23" s="163"/>
      <c r="AO23" s="163"/>
      <c r="AP23" s="163"/>
      <c r="AQ23" s="163"/>
      <c r="AR23" s="163"/>
      <c r="AS23" s="163"/>
      <c r="AT23" s="163"/>
      <c r="AU23" s="163"/>
    </row>
    <row r="24" spans="8:47" ht="18" thickBot="1" x14ac:dyDescent="0.2">
      <c r="J24" s="154"/>
      <c r="K24" s="155"/>
      <c r="L24" s="156"/>
      <c r="M24" s="155"/>
      <c r="N24" s="155"/>
      <c r="O24" s="155"/>
      <c r="P24" s="156"/>
      <c r="Q24" s="156"/>
      <c r="AE24" s="162"/>
      <c r="AF24" s="160"/>
      <c r="AG24" s="160"/>
      <c r="AH24" s="160"/>
      <c r="AI24" s="160"/>
      <c r="AJ24" s="160"/>
      <c r="AK24" s="163"/>
      <c r="AL24" s="163"/>
      <c r="AM24" s="163"/>
      <c r="AN24" s="163"/>
      <c r="AO24" s="163"/>
      <c r="AP24" s="163"/>
      <c r="AQ24" s="163"/>
      <c r="AR24" s="163"/>
      <c r="AS24" s="163"/>
      <c r="AT24" s="163"/>
      <c r="AU24" s="163"/>
    </row>
    <row r="25" spans="8:47" ht="18" thickBot="1" x14ac:dyDescent="0.2">
      <c r="H25" s="524" t="s">
        <v>194</v>
      </c>
      <c r="I25" s="523" t="str">
        <f>入力シート!C238&amp;"月"&amp;入力シート!E238&amp;"日"</f>
        <v>月日</v>
      </c>
      <c r="J25" s="154"/>
      <c r="K25" s="155"/>
      <c r="L25" s="156"/>
      <c r="M25" s="155"/>
      <c r="N25" s="155"/>
      <c r="O25" s="155"/>
      <c r="P25" s="156"/>
      <c r="Q25" s="156"/>
      <c r="AE25" s="162"/>
      <c r="AF25" s="160"/>
      <c r="AG25" s="160"/>
      <c r="AH25" s="160"/>
      <c r="AI25" s="160"/>
      <c r="AJ25" s="160"/>
      <c r="AK25" s="163"/>
      <c r="AL25" s="163"/>
      <c r="AM25" s="163"/>
      <c r="AN25" s="163"/>
      <c r="AO25" s="163"/>
      <c r="AP25" s="163"/>
      <c r="AQ25" s="163"/>
      <c r="AR25" s="163"/>
      <c r="AS25" s="163"/>
      <c r="AT25" s="163"/>
      <c r="AU25" s="163"/>
    </row>
    <row r="26" spans="8:47" ht="18" thickBot="1" x14ac:dyDescent="0.2">
      <c r="H26" s="525"/>
      <c r="I26" s="523"/>
      <c r="J26" s="154"/>
      <c r="K26" s="155"/>
      <c r="L26" s="156"/>
      <c r="M26" s="155"/>
      <c r="N26" s="155"/>
      <c r="O26" s="155"/>
      <c r="P26" s="156"/>
      <c r="Q26" s="156"/>
      <c r="R26" s="148" t="s">
        <v>207</v>
      </c>
      <c r="AE26" s="162"/>
      <c r="AF26" s="160"/>
      <c r="AG26" s="160"/>
      <c r="AH26" s="160"/>
      <c r="AI26" s="160"/>
      <c r="AJ26" s="160"/>
      <c r="AK26" s="163"/>
      <c r="AL26" s="163"/>
      <c r="AM26" s="163"/>
      <c r="AN26" s="163"/>
      <c r="AO26" s="163"/>
      <c r="AP26" s="163"/>
      <c r="AQ26" s="163"/>
      <c r="AR26" s="163"/>
      <c r="AS26" s="163"/>
      <c r="AT26" s="163"/>
      <c r="AU26" s="163"/>
    </row>
    <row r="27" spans="8:47" ht="18" thickBot="1" x14ac:dyDescent="0.2">
      <c r="J27" s="154"/>
      <c r="K27" s="155"/>
      <c r="L27" s="156"/>
      <c r="M27" s="155"/>
      <c r="N27" s="155"/>
      <c r="O27" s="155"/>
      <c r="P27" s="156"/>
      <c r="Q27" s="156"/>
      <c r="AE27" s="162"/>
      <c r="AF27" s="160"/>
      <c r="AG27" s="160"/>
      <c r="AH27" s="160"/>
      <c r="AI27" s="160"/>
      <c r="AJ27" s="160"/>
      <c r="AK27" s="163"/>
      <c r="AL27" s="163"/>
      <c r="AM27" s="163"/>
      <c r="AN27" s="163"/>
      <c r="AO27" s="163"/>
      <c r="AP27" s="163"/>
      <c r="AQ27" s="163"/>
      <c r="AR27" s="163"/>
      <c r="AS27" s="163"/>
      <c r="AT27" s="163"/>
      <c r="AU27" s="163"/>
    </row>
    <row r="28" spans="8:47" ht="18" thickBot="1" x14ac:dyDescent="0.2">
      <c r="H28" s="524" t="s">
        <v>194</v>
      </c>
      <c r="I28" s="523" t="str">
        <f>入力シート!C240&amp;"月"&amp;入力シート!E240&amp;"日"</f>
        <v>月日</v>
      </c>
      <c r="J28" s="154"/>
      <c r="K28" s="155"/>
      <c r="L28" s="156"/>
      <c r="M28" s="155"/>
      <c r="N28" s="155"/>
      <c r="O28" s="155"/>
      <c r="P28" s="156"/>
      <c r="Q28" s="156"/>
      <c r="AE28" s="162"/>
      <c r="AF28" s="160"/>
      <c r="AG28" s="160"/>
      <c r="AH28" s="160"/>
      <c r="AI28" s="160"/>
      <c r="AJ28" s="160"/>
      <c r="AK28" s="163"/>
      <c r="AL28" s="163"/>
      <c r="AM28" s="163"/>
      <c r="AN28" s="163"/>
      <c r="AO28" s="163"/>
      <c r="AP28" s="163"/>
      <c r="AQ28" s="163"/>
      <c r="AR28" s="163"/>
      <c r="AS28" s="163"/>
      <c r="AT28" s="163"/>
      <c r="AU28" s="163"/>
    </row>
    <row r="29" spans="8:47" ht="18" thickBot="1" x14ac:dyDescent="0.2">
      <c r="H29" s="525"/>
      <c r="I29" s="523"/>
      <c r="J29" s="154"/>
      <c r="K29" s="155"/>
      <c r="L29" s="156"/>
      <c r="M29" s="155"/>
      <c r="N29" s="155"/>
      <c r="O29" s="155"/>
      <c r="P29" s="156"/>
      <c r="Q29" s="156"/>
      <c r="AC29" s="148" t="s">
        <v>210</v>
      </c>
      <c r="AE29" s="162"/>
      <c r="AF29" s="160"/>
      <c r="AG29" s="160"/>
      <c r="AH29" s="160"/>
      <c r="AI29" s="160"/>
      <c r="AJ29" s="160"/>
      <c r="AK29" s="163"/>
      <c r="AL29" s="163"/>
      <c r="AM29" s="163"/>
      <c r="AN29" s="163"/>
      <c r="AO29" s="163"/>
      <c r="AP29" s="163"/>
      <c r="AQ29" s="163"/>
      <c r="AR29" s="163"/>
      <c r="AS29" s="163"/>
      <c r="AT29" s="163"/>
      <c r="AU29" s="163"/>
    </row>
    <row r="30" spans="8:47" ht="18" thickBot="1" x14ac:dyDescent="0.2">
      <c r="J30" s="154"/>
      <c r="K30" s="155"/>
      <c r="L30" s="156"/>
      <c r="M30" s="155"/>
      <c r="N30" s="155"/>
      <c r="O30" s="155"/>
      <c r="P30" s="156"/>
      <c r="Q30" s="156"/>
      <c r="R30" s="148" t="s">
        <v>211</v>
      </c>
      <c r="AE30" s="162"/>
      <c r="AF30" s="160"/>
      <c r="AG30" s="160"/>
      <c r="AH30" s="160"/>
      <c r="AI30" s="160"/>
      <c r="AJ30" s="160"/>
      <c r="AK30" s="163"/>
      <c r="AL30" s="163"/>
      <c r="AM30" s="163"/>
      <c r="AN30" s="163"/>
      <c r="AO30" s="163"/>
      <c r="AP30" s="163"/>
      <c r="AQ30" s="163"/>
      <c r="AR30" s="163"/>
      <c r="AS30" s="163"/>
      <c r="AT30" s="163"/>
      <c r="AU30" s="163"/>
    </row>
    <row r="31" spans="8:47" x14ac:dyDescent="0.15">
      <c r="J31" s="169"/>
      <c r="K31" s="170"/>
      <c r="L31" s="171"/>
      <c r="M31" s="170"/>
      <c r="N31" s="170"/>
      <c r="O31" s="170"/>
      <c r="P31" s="171"/>
      <c r="Q31" s="171"/>
      <c r="AE31" s="162"/>
      <c r="AF31" s="160"/>
      <c r="AG31" s="160"/>
      <c r="AH31" s="160"/>
      <c r="AI31" s="160"/>
      <c r="AJ31" s="160"/>
      <c r="AK31" s="163"/>
      <c r="AL31" s="163"/>
      <c r="AM31" s="163"/>
      <c r="AN31" s="163"/>
      <c r="AO31" s="163"/>
      <c r="AP31" s="163"/>
      <c r="AQ31" s="163"/>
      <c r="AR31" s="163"/>
      <c r="AS31" s="163"/>
      <c r="AT31" s="163"/>
      <c r="AU31" s="163"/>
    </row>
    <row r="32" spans="8:47" x14ac:dyDescent="0.15">
      <c r="J32" s="168"/>
      <c r="K32" s="168"/>
      <c r="L32" s="168"/>
      <c r="M32" s="168"/>
      <c r="N32" s="168"/>
      <c r="O32" s="168"/>
      <c r="P32" s="168"/>
      <c r="Q32" s="168"/>
      <c r="R32" s="530" t="s">
        <v>217</v>
      </c>
      <c r="S32" s="530"/>
      <c r="T32" s="530" t="s">
        <v>212</v>
      </c>
      <c r="U32" s="530"/>
      <c r="V32" s="530" t="s">
        <v>213</v>
      </c>
      <c r="W32" s="530"/>
      <c r="X32" s="530" t="s">
        <v>214</v>
      </c>
      <c r="Y32" s="530"/>
      <c r="Z32" s="530" t="s">
        <v>215</v>
      </c>
      <c r="AA32" s="530"/>
      <c r="AB32" s="530" t="s">
        <v>216</v>
      </c>
      <c r="AC32" s="530"/>
      <c r="AE32" s="162"/>
      <c r="AF32" s="160"/>
      <c r="AG32" s="160"/>
      <c r="AH32" s="160"/>
      <c r="AI32" s="160"/>
      <c r="AJ32" s="160"/>
      <c r="AK32" s="163"/>
      <c r="AL32" s="163"/>
      <c r="AM32" s="163"/>
      <c r="AN32" s="163"/>
      <c r="AO32" s="163"/>
      <c r="AP32" s="163"/>
      <c r="AQ32" s="163"/>
      <c r="AR32" s="163"/>
      <c r="AS32" s="163"/>
      <c r="AT32" s="163"/>
      <c r="AU32" s="163"/>
    </row>
    <row r="33" spans="8:47" x14ac:dyDescent="0.15">
      <c r="H33" s="524" t="s">
        <v>194</v>
      </c>
      <c r="I33" s="523" t="str">
        <f>入力シート!C242&amp;"月"&amp;入力シート!E242&amp;"日"</f>
        <v>月日</v>
      </c>
      <c r="J33" s="168"/>
      <c r="K33" s="168"/>
      <c r="L33" s="168"/>
      <c r="M33" s="168"/>
      <c r="N33" s="168"/>
      <c r="O33" s="168"/>
      <c r="P33" s="168"/>
      <c r="Q33" s="168"/>
      <c r="R33" s="529"/>
      <c r="S33" s="529"/>
      <c r="T33" s="529"/>
      <c r="U33" s="529"/>
      <c r="V33" s="529"/>
      <c r="W33" s="529"/>
      <c r="X33" s="529"/>
      <c r="Y33" s="529"/>
      <c r="Z33" s="529"/>
      <c r="AA33" s="529"/>
      <c r="AB33" s="529"/>
      <c r="AC33" s="529"/>
      <c r="AE33" s="162"/>
      <c r="AF33" s="160"/>
      <c r="AG33" s="160"/>
      <c r="AH33" s="160"/>
      <c r="AI33" s="160"/>
      <c r="AJ33" s="160"/>
      <c r="AK33" s="163"/>
      <c r="AL33" s="163"/>
      <c r="AM33" s="163"/>
      <c r="AN33" s="163"/>
      <c r="AO33" s="163"/>
      <c r="AP33" s="163"/>
      <c r="AQ33" s="163"/>
      <c r="AR33" s="163"/>
      <c r="AS33" s="163"/>
      <c r="AT33" s="163"/>
      <c r="AU33" s="163"/>
    </row>
    <row r="34" spans="8:47" x14ac:dyDescent="0.15">
      <c r="H34" s="525"/>
      <c r="I34" s="523"/>
      <c r="J34" s="168"/>
      <c r="K34" s="168"/>
      <c r="L34" s="168"/>
      <c r="M34" s="168"/>
      <c r="N34" s="168"/>
      <c r="O34" s="168"/>
      <c r="P34" s="168"/>
      <c r="Q34" s="168"/>
      <c r="R34" s="529"/>
      <c r="S34" s="529"/>
      <c r="T34" s="529"/>
      <c r="U34" s="529"/>
      <c r="V34" s="529"/>
      <c r="W34" s="529"/>
      <c r="X34" s="529"/>
      <c r="Y34" s="529"/>
      <c r="Z34" s="529"/>
      <c r="AA34" s="529"/>
      <c r="AB34" s="529"/>
      <c r="AC34" s="529"/>
      <c r="AK34" s="163"/>
      <c r="AL34" s="163"/>
      <c r="AM34" s="163"/>
      <c r="AN34" s="163"/>
      <c r="AO34" s="163"/>
      <c r="AP34" s="163"/>
      <c r="AQ34" s="163"/>
      <c r="AR34" s="163"/>
      <c r="AS34" s="163"/>
      <c r="AT34" s="163"/>
      <c r="AU34" s="163"/>
    </row>
    <row r="35" spans="8:47" x14ac:dyDescent="0.15">
      <c r="J35" s="168"/>
      <c r="K35" s="168"/>
      <c r="L35" s="168"/>
      <c r="M35" s="168"/>
      <c r="N35" s="168"/>
      <c r="O35" s="168"/>
      <c r="P35" s="168"/>
      <c r="Q35" s="168"/>
      <c r="R35" s="529"/>
      <c r="S35" s="529"/>
      <c r="T35" s="529"/>
      <c r="U35" s="529"/>
      <c r="V35" s="529"/>
      <c r="W35" s="529"/>
      <c r="X35" s="529"/>
      <c r="Y35" s="529"/>
      <c r="Z35" s="529"/>
      <c r="AA35" s="529"/>
      <c r="AB35" s="529"/>
      <c r="AC35" s="529"/>
      <c r="AK35" s="163"/>
      <c r="AL35" s="163"/>
      <c r="AM35" s="163"/>
      <c r="AN35" s="163"/>
      <c r="AO35" s="163"/>
      <c r="AP35" s="163"/>
      <c r="AQ35" s="163"/>
      <c r="AR35" s="163"/>
      <c r="AS35" s="163"/>
      <c r="AT35" s="163"/>
      <c r="AU35" s="163"/>
    </row>
    <row r="36" spans="8:47" x14ac:dyDescent="0.15">
      <c r="H36" s="524" t="s">
        <v>194</v>
      </c>
      <c r="I36" s="523" t="str">
        <f>入力シート!C244&amp;"月"&amp;入力シート!E244&amp;"日"</f>
        <v>月日</v>
      </c>
      <c r="R36" s="529"/>
      <c r="S36" s="529"/>
      <c r="T36" s="529"/>
      <c r="U36" s="529"/>
      <c r="V36" s="529"/>
      <c r="W36" s="529"/>
      <c r="X36" s="529"/>
      <c r="Y36" s="529"/>
      <c r="Z36" s="529"/>
      <c r="AA36" s="529"/>
      <c r="AB36" s="529"/>
      <c r="AC36" s="529"/>
    </row>
    <row r="37" spans="8:47" x14ac:dyDescent="0.15">
      <c r="H37" s="525"/>
      <c r="I37" s="523"/>
      <c r="J37" s="148" t="s">
        <v>207</v>
      </c>
      <c r="R37" s="529"/>
      <c r="S37" s="529"/>
      <c r="T37" s="529"/>
      <c r="U37" s="529"/>
      <c r="V37" s="529"/>
      <c r="W37" s="529"/>
      <c r="X37" s="529"/>
      <c r="Y37" s="529"/>
      <c r="Z37" s="529"/>
      <c r="AA37" s="529"/>
      <c r="AB37" s="529"/>
      <c r="AC37" s="529"/>
    </row>
    <row r="38" spans="8:47" x14ac:dyDescent="0.15">
      <c r="R38" s="529"/>
      <c r="S38" s="529"/>
      <c r="T38" s="529"/>
      <c r="U38" s="529"/>
      <c r="V38" s="529"/>
      <c r="W38" s="529"/>
      <c r="X38" s="529"/>
      <c r="Y38" s="529"/>
      <c r="Z38" s="529"/>
      <c r="AA38" s="529"/>
      <c r="AB38" s="529"/>
      <c r="AC38" s="529"/>
    </row>
    <row r="39" spans="8:47" x14ac:dyDescent="0.15">
      <c r="H39" s="524" t="s">
        <v>194</v>
      </c>
      <c r="I39" s="523" t="str">
        <f>入力シート!C246&amp;"月"&amp;入力シート!E246&amp;"日"</f>
        <v>月日</v>
      </c>
      <c r="R39" s="529"/>
      <c r="S39" s="529"/>
      <c r="T39" s="529"/>
      <c r="U39" s="529"/>
      <c r="V39" s="529"/>
      <c r="W39" s="529"/>
      <c r="X39" s="529"/>
      <c r="Y39" s="529"/>
      <c r="Z39" s="529"/>
      <c r="AA39" s="529"/>
      <c r="AB39" s="529"/>
      <c r="AC39" s="529"/>
      <c r="AD39" s="148" t="s">
        <v>207</v>
      </c>
    </row>
    <row r="40" spans="8:47" x14ac:dyDescent="0.15">
      <c r="H40" s="525"/>
      <c r="I40" s="523"/>
      <c r="R40" s="529"/>
      <c r="S40" s="529"/>
      <c r="T40" s="529"/>
      <c r="U40" s="529"/>
      <c r="V40" s="529"/>
      <c r="W40" s="529"/>
      <c r="X40" s="529"/>
      <c r="Y40" s="529"/>
      <c r="Z40" s="529"/>
      <c r="AA40" s="529"/>
      <c r="AB40" s="529"/>
      <c r="AC40" s="529"/>
    </row>
    <row r="41" spans="8:47" x14ac:dyDescent="0.15">
      <c r="R41" s="529"/>
      <c r="S41" s="529"/>
      <c r="T41" s="529"/>
      <c r="U41" s="529"/>
      <c r="V41" s="529"/>
      <c r="W41" s="529"/>
      <c r="X41" s="529"/>
      <c r="Y41" s="529"/>
      <c r="Z41" s="529"/>
      <c r="AA41" s="529"/>
      <c r="AB41" s="529"/>
      <c r="AC41" s="529"/>
    </row>
    <row r="42" spans="8:47" x14ac:dyDescent="0.15">
      <c r="H42" s="524" t="s">
        <v>194</v>
      </c>
      <c r="I42" s="523" t="str">
        <f>入力シート!C248&amp;"月"&amp;入力シート!E248&amp;"日"</f>
        <v>月日</v>
      </c>
      <c r="R42" s="529"/>
      <c r="S42" s="529"/>
      <c r="T42" s="529"/>
      <c r="U42" s="529"/>
      <c r="V42" s="529"/>
      <c r="W42" s="529"/>
      <c r="X42" s="529"/>
      <c r="Y42" s="529"/>
      <c r="Z42" s="529"/>
      <c r="AA42" s="529"/>
      <c r="AB42" s="529"/>
      <c r="AC42" s="529"/>
    </row>
    <row r="43" spans="8:47" x14ac:dyDescent="0.15">
      <c r="H43" s="525"/>
      <c r="I43" s="523"/>
    </row>
    <row r="44" spans="8:47" ht="17.25" customHeight="1" x14ac:dyDescent="0.15">
      <c r="R44" s="531" t="s">
        <v>310</v>
      </c>
      <c r="S44" s="531"/>
      <c r="T44" s="531"/>
      <c r="U44" s="531"/>
      <c r="V44" s="531"/>
      <c r="W44" s="531"/>
      <c r="X44" s="531"/>
      <c r="Y44" s="531"/>
      <c r="Z44" s="531"/>
      <c r="AA44" s="531"/>
      <c r="AB44" s="531"/>
      <c r="AC44" s="531"/>
    </row>
    <row r="45" spans="8:47" x14ac:dyDescent="0.15">
      <c r="R45" s="531"/>
      <c r="S45" s="531"/>
      <c r="T45" s="531"/>
      <c r="U45" s="531"/>
      <c r="V45" s="531"/>
      <c r="W45" s="531"/>
      <c r="X45" s="531"/>
      <c r="Y45" s="531"/>
      <c r="Z45" s="531"/>
      <c r="AA45" s="531"/>
      <c r="AB45" s="531"/>
      <c r="AC45" s="531"/>
    </row>
    <row r="46" spans="8:47" x14ac:dyDescent="0.15">
      <c r="R46" s="148" t="s">
        <v>207</v>
      </c>
    </row>
  </sheetData>
  <mergeCells count="160">
    <mergeCell ref="AL4:AO4"/>
    <mergeCell ref="AQ15:AU15"/>
    <mergeCell ref="AN16:AP16"/>
    <mergeCell ref="AQ16:AU22"/>
    <mergeCell ref="AN17:AP17"/>
    <mergeCell ref="AN18:AP18"/>
    <mergeCell ref="AN19:AP19"/>
    <mergeCell ref="AN20:AP20"/>
    <mergeCell ref="AN21:AP21"/>
    <mergeCell ref="AN22:AP22"/>
    <mergeCell ref="AN11:AP11"/>
    <mergeCell ref="AN10:AP10"/>
    <mergeCell ref="AN9:AP9"/>
    <mergeCell ref="AN8:AP8"/>
    <mergeCell ref="AN7:AP7"/>
    <mergeCell ref="AM15:AM22"/>
    <mergeCell ref="AN15:AP15"/>
    <mergeCell ref="AP4:AS4"/>
    <mergeCell ref="AN6:AP6"/>
    <mergeCell ref="AQ6:AU6"/>
    <mergeCell ref="AQ7:AU13"/>
    <mergeCell ref="AM6:AM13"/>
    <mergeCell ref="AN13:AP13"/>
    <mergeCell ref="AN12:AP12"/>
    <mergeCell ref="AB42:AC42"/>
    <mergeCell ref="R44:AC45"/>
    <mergeCell ref="Z39:AA39"/>
    <mergeCell ref="Z40:AA40"/>
    <mergeCell ref="Z41:AA41"/>
    <mergeCell ref="Z42:AA42"/>
    <mergeCell ref="X42:Y42"/>
    <mergeCell ref="V39:W39"/>
    <mergeCell ref="V40:W40"/>
    <mergeCell ref="V41:W41"/>
    <mergeCell ref="V42:W42"/>
    <mergeCell ref="T40:U40"/>
    <mergeCell ref="T41:U41"/>
    <mergeCell ref="T42:U42"/>
    <mergeCell ref="AB33:AC33"/>
    <mergeCell ref="AB34:AC34"/>
    <mergeCell ref="AB35:AC35"/>
    <mergeCell ref="AB36:AC36"/>
    <mergeCell ref="AB37:AC37"/>
    <mergeCell ref="AB38:AC38"/>
    <mergeCell ref="X39:Y39"/>
    <mergeCell ref="X40:Y40"/>
    <mergeCell ref="X41:Y41"/>
    <mergeCell ref="Z33:AA33"/>
    <mergeCell ref="Z34:AA34"/>
    <mergeCell ref="Z35:AA35"/>
    <mergeCell ref="Z36:AA36"/>
    <mergeCell ref="Z37:AA37"/>
    <mergeCell ref="Z38:AA38"/>
    <mergeCell ref="X33:Y33"/>
    <mergeCell ref="X34:Y34"/>
    <mergeCell ref="X35:Y35"/>
    <mergeCell ref="X36:Y36"/>
    <mergeCell ref="X37:Y37"/>
    <mergeCell ref="X38:Y38"/>
    <mergeCell ref="AB39:AC39"/>
    <mergeCell ref="AB40:AC40"/>
    <mergeCell ref="AB41:AC41"/>
    <mergeCell ref="V33:W33"/>
    <mergeCell ref="V34:W34"/>
    <mergeCell ref="V35:W35"/>
    <mergeCell ref="V36:W36"/>
    <mergeCell ref="V37:W37"/>
    <mergeCell ref="V38:W38"/>
    <mergeCell ref="T37:U37"/>
    <mergeCell ref="T38:U38"/>
    <mergeCell ref="T39:U39"/>
    <mergeCell ref="R36:S36"/>
    <mergeCell ref="R35:S35"/>
    <mergeCell ref="R34:S34"/>
    <mergeCell ref="R33:S33"/>
    <mergeCell ref="T33:U33"/>
    <mergeCell ref="T34:U34"/>
    <mergeCell ref="T35:U35"/>
    <mergeCell ref="T36:U36"/>
    <mergeCell ref="R42:S42"/>
    <mergeCell ref="R41:S41"/>
    <mergeCell ref="R40:S40"/>
    <mergeCell ref="R39:S39"/>
    <mergeCell ref="R38:S38"/>
    <mergeCell ref="R37:S37"/>
    <mergeCell ref="R32:S32"/>
    <mergeCell ref="T32:U32"/>
    <mergeCell ref="V32:W32"/>
    <mergeCell ref="X32:Y32"/>
    <mergeCell ref="Z32:AA32"/>
    <mergeCell ref="AB32:AC32"/>
    <mergeCell ref="S22:T22"/>
    <mergeCell ref="V22:W22"/>
    <mergeCell ref="Y22:Z22"/>
    <mergeCell ref="AB22:AC22"/>
    <mergeCell ref="S23:T23"/>
    <mergeCell ref="V23:W23"/>
    <mergeCell ref="Y23:Z23"/>
    <mergeCell ref="AB23:AC23"/>
    <mergeCell ref="S19:T19"/>
    <mergeCell ref="V19:W19"/>
    <mergeCell ref="Y19:Z19"/>
    <mergeCell ref="AB19:AC19"/>
    <mergeCell ref="S20:T20"/>
    <mergeCell ref="V20:W20"/>
    <mergeCell ref="Y20:Z20"/>
    <mergeCell ref="AB20:AC20"/>
    <mergeCell ref="S16:T16"/>
    <mergeCell ref="V16:W16"/>
    <mergeCell ref="Y16:Z16"/>
    <mergeCell ref="AB16:AC16"/>
    <mergeCell ref="S17:T17"/>
    <mergeCell ref="V17:W17"/>
    <mergeCell ref="Y17:Z17"/>
    <mergeCell ref="AB17:AC17"/>
    <mergeCell ref="S13:T13"/>
    <mergeCell ref="V13:W13"/>
    <mergeCell ref="Y13:Z13"/>
    <mergeCell ref="AB13:AC13"/>
    <mergeCell ref="S14:T14"/>
    <mergeCell ref="V14:W14"/>
    <mergeCell ref="Y14:Z14"/>
    <mergeCell ref="AB14:AC14"/>
    <mergeCell ref="Y11:Z11"/>
    <mergeCell ref="Y10:Z10"/>
    <mergeCell ref="AB11:AC11"/>
    <mergeCell ref="AB10:AC10"/>
    <mergeCell ref="W5:Y5"/>
    <mergeCell ref="W4:Y4"/>
    <mergeCell ref="W8:Y8"/>
    <mergeCell ref="W7:Y7"/>
    <mergeCell ref="S11:T11"/>
    <mergeCell ref="S10:T10"/>
    <mergeCell ref="V11:W11"/>
    <mergeCell ref="V10:W10"/>
    <mergeCell ref="J5:L5"/>
    <mergeCell ref="M5:P5"/>
    <mergeCell ref="H33:H34"/>
    <mergeCell ref="H39:H40"/>
    <mergeCell ref="I39:I40"/>
    <mergeCell ref="H36:H37"/>
    <mergeCell ref="I36:I37"/>
    <mergeCell ref="H42:H43"/>
    <mergeCell ref="I42:I43"/>
    <mergeCell ref="H9:H10"/>
    <mergeCell ref="H12:H13"/>
    <mergeCell ref="H18:H19"/>
    <mergeCell ref="H21:H22"/>
    <mergeCell ref="H25:H26"/>
    <mergeCell ref="H28:H29"/>
    <mergeCell ref="A2:I2"/>
    <mergeCell ref="I4:I5"/>
    <mergeCell ref="I12:I13"/>
    <mergeCell ref="I9:I10"/>
    <mergeCell ref="I33:I34"/>
    <mergeCell ref="I28:I29"/>
    <mergeCell ref="I25:I26"/>
    <mergeCell ref="I21:I22"/>
    <mergeCell ref="I18:I19"/>
    <mergeCell ref="H4:H5"/>
  </mergeCells>
  <phoneticPr fontId="9"/>
  <dataValidations disablePrompts="1" count="1">
    <dataValidation type="list" allowBlank="1" showInputMessage="1" showErrorMessage="1" sqref="AE5:AE33">
      <formula1>"１,２,３,４,５,６,７,８"</formula1>
    </dataValidation>
  </dataValidations>
  <pageMargins left="0.70866141732283461" right="0.70866141732283461" top="0.74803149606299213" bottom="0.74803149606299213" header="0.31496062992125984" footer="0.31496062992125984"/>
  <pageSetup paperSize="9" scale="87" orientation="portrait" r:id="rId1"/>
  <colBreaks count="1" manualBreakCount="1">
    <brk id="9"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view="pageBreakPreview" topLeftCell="A52" zoomScale="60" zoomScaleNormal="85" workbookViewId="0">
      <selection activeCell="K4" sqref="K4"/>
    </sheetView>
  </sheetViews>
  <sheetFormatPr defaultRowHeight="13.5" x14ac:dyDescent="0.15"/>
  <cols>
    <col min="10" max="10" width="7.625" customWidth="1"/>
    <col min="11" max="19" width="9.75" customWidth="1"/>
  </cols>
  <sheetData>
    <row r="1" spans="1:10" ht="13.5" customHeight="1" x14ac:dyDescent="0.15">
      <c r="I1" s="546" t="s">
        <v>235</v>
      </c>
      <c r="J1" s="551"/>
    </row>
    <row r="2" spans="1:10" x14ac:dyDescent="0.15">
      <c r="A2" t="s">
        <v>336</v>
      </c>
      <c r="I2" s="552"/>
      <c r="J2" s="553"/>
    </row>
    <row r="4" spans="1:10" ht="23.25" customHeight="1" x14ac:dyDescent="0.15">
      <c r="A4" s="550" t="s">
        <v>236</v>
      </c>
      <c r="B4" s="550"/>
      <c r="C4" s="550"/>
      <c r="D4" s="550"/>
      <c r="E4" s="550"/>
      <c r="F4" s="550"/>
      <c r="G4" s="550"/>
      <c r="H4" s="550"/>
      <c r="I4" s="550"/>
      <c r="J4" s="550"/>
    </row>
    <row r="5" spans="1:10" ht="33" customHeight="1" x14ac:dyDescent="0.15">
      <c r="A5" s="545" t="s">
        <v>244</v>
      </c>
      <c r="B5" s="545"/>
      <c r="C5" s="545"/>
      <c r="D5" s="545"/>
      <c r="E5" s="545"/>
      <c r="F5" s="545"/>
      <c r="G5" s="545"/>
      <c r="H5" s="545"/>
      <c r="I5" s="545"/>
      <c r="J5" s="545"/>
    </row>
    <row r="6" spans="1:10" ht="22.5" customHeight="1" x14ac:dyDescent="0.15">
      <c r="A6" s="550" t="s">
        <v>245</v>
      </c>
      <c r="B6" s="550"/>
      <c r="C6" s="550"/>
      <c r="D6" s="550"/>
      <c r="E6" s="550"/>
      <c r="F6" s="550"/>
      <c r="G6" s="550"/>
      <c r="H6" s="550"/>
      <c r="I6" s="550"/>
      <c r="J6" s="550"/>
    </row>
    <row r="7" spans="1:10" ht="33" customHeight="1" x14ac:dyDescent="0.15">
      <c r="A7" s="545" t="s">
        <v>246</v>
      </c>
      <c r="B7" s="545"/>
      <c r="C7" s="545"/>
      <c r="D7" s="545"/>
      <c r="E7" s="545"/>
      <c r="F7" s="545"/>
      <c r="G7" s="545"/>
      <c r="H7" s="545"/>
      <c r="I7" s="545"/>
      <c r="J7" s="545"/>
    </row>
    <row r="8" spans="1:10" ht="33" customHeight="1" x14ac:dyDescent="0.15">
      <c r="A8" s="545" t="s">
        <v>247</v>
      </c>
      <c r="B8" s="545"/>
      <c r="C8" s="545"/>
      <c r="D8" s="545"/>
      <c r="E8" s="545"/>
      <c r="F8" s="545"/>
      <c r="G8" s="545"/>
      <c r="H8" s="545"/>
      <c r="I8" s="545"/>
      <c r="J8" s="545"/>
    </row>
    <row r="9" spans="1:10" ht="33" customHeight="1" x14ac:dyDescent="0.15">
      <c r="A9" s="545" t="s">
        <v>252</v>
      </c>
      <c r="B9" s="545"/>
      <c r="C9" s="545"/>
      <c r="D9" s="545"/>
      <c r="E9" s="545"/>
      <c r="F9" s="545"/>
      <c r="G9" s="545"/>
      <c r="H9" s="545"/>
      <c r="I9" s="545"/>
      <c r="J9" s="545"/>
    </row>
    <row r="10" spans="1:10" ht="23.25" customHeight="1" x14ac:dyDescent="0.15">
      <c r="A10" s="545" t="s">
        <v>240</v>
      </c>
      <c r="B10" s="545"/>
      <c r="C10" s="545"/>
      <c r="D10" s="545"/>
      <c r="E10" s="545"/>
      <c r="F10" s="545"/>
      <c r="G10" s="545"/>
      <c r="H10" s="545"/>
      <c r="I10" s="545"/>
      <c r="J10" s="545"/>
    </row>
    <row r="11" spans="1:10" ht="22.5" customHeight="1" x14ac:dyDescent="0.15">
      <c r="A11" s="545" t="s">
        <v>241</v>
      </c>
      <c r="B11" s="545"/>
      <c r="C11" s="545"/>
      <c r="D11" s="545"/>
      <c r="E11" s="545"/>
      <c r="F11" s="545"/>
      <c r="G11" s="545"/>
      <c r="H11" s="545"/>
      <c r="I11" s="545"/>
      <c r="J11" s="545"/>
    </row>
    <row r="12" spans="1:10" ht="23.25" customHeight="1" x14ac:dyDescent="0.15">
      <c r="A12" s="545" t="s">
        <v>242</v>
      </c>
      <c r="B12" s="545"/>
      <c r="C12" s="545"/>
      <c r="D12" s="545"/>
      <c r="E12" s="545"/>
      <c r="F12" s="545"/>
      <c r="G12" s="545"/>
      <c r="H12" s="545"/>
      <c r="I12" s="545"/>
      <c r="J12" s="545"/>
    </row>
    <row r="13" spans="1:10" ht="43.5" customHeight="1" x14ac:dyDescent="0.15">
      <c r="A13" s="545" t="s">
        <v>248</v>
      </c>
      <c r="B13" s="545"/>
      <c r="C13" s="545"/>
      <c r="D13" s="545"/>
      <c r="E13" s="545"/>
      <c r="F13" s="545"/>
      <c r="G13" s="545"/>
      <c r="H13" s="545"/>
      <c r="I13" s="545"/>
      <c r="J13" s="545"/>
    </row>
    <row r="14" spans="1:10" ht="13.5" customHeight="1" x14ac:dyDescent="0.15">
      <c r="A14" s="165"/>
      <c r="B14" s="164"/>
      <c r="C14" s="164"/>
      <c r="D14" s="164"/>
      <c r="E14" s="164"/>
      <c r="F14" s="164"/>
      <c r="G14" s="164"/>
      <c r="H14" s="164"/>
      <c r="I14" s="164"/>
    </row>
    <row r="15" spans="1:10" ht="22.5" customHeight="1" x14ac:dyDescent="0.15">
      <c r="A15" s="545" t="s">
        <v>237</v>
      </c>
      <c r="B15" s="545"/>
      <c r="C15" s="545"/>
      <c r="D15" s="545"/>
      <c r="E15" s="545"/>
      <c r="F15" s="545"/>
      <c r="G15" s="545"/>
      <c r="H15" s="545"/>
      <c r="I15" s="545"/>
      <c r="J15" s="545"/>
    </row>
    <row r="16" spans="1:10" ht="33" customHeight="1" x14ac:dyDescent="0.15">
      <c r="A16" s="545" t="s">
        <v>249</v>
      </c>
      <c r="B16" s="545"/>
      <c r="C16" s="545"/>
      <c r="D16" s="545"/>
      <c r="E16" s="545"/>
      <c r="F16" s="545"/>
      <c r="G16" s="545"/>
      <c r="H16" s="545"/>
      <c r="I16" s="545"/>
      <c r="J16" s="545"/>
    </row>
    <row r="17" spans="1:10" ht="48" customHeight="1" x14ac:dyDescent="0.15">
      <c r="A17" s="545" t="s">
        <v>250</v>
      </c>
      <c r="B17" s="545"/>
      <c r="C17" s="545"/>
      <c r="D17" s="545"/>
      <c r="E17" s="545"/>
      <c r="F17" s="545"/>
      <c r="G17" s="545"/>
      <c r="H17" s="545"/>
      <c r="I17" s="545"/>
      <c r="J17" s="545"/>
    </row>
    <row r="18" spans="1:10" ht="33" customHeight="1" x14ac:dyDescent="0.15">
      <c r="A18" s="545" t="s">
        <v>251</v>
      </c>
      <c r="B18" s="545"/>
      <c r="C18" s="545"/>
      <c r="D18" s="545"/>
      <c r="E18" s="545"/>
      <c r="F18" s="545"/>
      <c r="G18" s="545"/>
      <c r="H18" s="545"/>
      <c r="I18" s="545"/>
      <c r="J18" s="545"/>
    </row>
    <row r="19" spans="1:10" ht="15" customHeight="1" x14ac:dyDescent="0.15">
      <c r="A19" s="165"/>
      <c r="B19" s="164"/>
      <c r="C19" s="164"/>
      <c r="D19" s="164"/>
      <c r="E19" s="164"/>
      <c r="F19" s="164"/>
      <c r="G19" s="164"/>
      <c r="H19" s="164"/>
      <c r="I19" s="164"/>
    </row>
    <row r="20" spans="1:10" ht="22.5" customHeight="1" x14ac:dyDescent="0.15">
      <c r="A20" s="545" t="s">
        <v>238</v>
      </c>
      <c r="B20" s="545"/>
      <c r="C20" s="545"/>
      <c r="D20" s="545"/>
      <c r="E20" s="545"/>
      <c r="F20" s="545"/>
      <c r="G20" s="545"/>
      <c r="H20" s="545"/>
      <c r="I20" s="545"/>
      <c r="J20" s="545"/>
    </row>
    <row r="21" spans="1:10" ht="33" customHeight="1" x14ac:dyDescent="0.15">
      <c r="A21" s="545" t="s">
        <v>253</v>
      </c>
      <c r="B21" s="545"/>
      <c r="C21" s="545"/>
      <c r="D21" s="545"/>
      <c r="E21" s="545"/>
      <c r="F21" s="545"/>
      <c r="G21" s="545"/>
      <c r="H21" s="545"/>
      <c r="I21" s="545"/>
      <c r="J21" s="545"/>
    </row>
    <row r="22" spans="1:10" ht="29.25" customHeight="1" x14ac:dyDescent="0.15">
      <c r="A22" s="545" t="s">
        <v>254</v>
      </c>
      <c r="B22" s="545"/>
      <c r="C22" s="545"/>
      <c r="D22" s="545"/>
      <c r="E22" s="545"/>
      <c r="F22" s="545"/>
      <c r="G22" s="545"/>
      <c r="H22" s="545"/>
      <c r="I22" s="545"/>
      <c r="J22" s="545"/>
    </row>
    <row r="23" spans="1:10" ht="41.25" customHeight="1" x14ac:dyDescent="0.15">
      <c r="A23" s="545" t="s">
        <v>255</v>
      </c>
      <c r="B23" s="545"/>
      <c r="C23" s="545"/>
      <c r="D23" s="545"/>
      <c r="E23" s="545"/>
      <c r="F23" s="545"/>
      <c r="G23" s="545"/>
      <c r="H23" s="545"/>
      <c r="I23" s="545"/>
      <c r="J23" s="545"/>
    </row>
    <row r="24" spans="1:10" ht="15" customHeight="1" x14ac:dyDescent="0.15">
      <c r="A24" s="165"/>
      <c r="B24" s="164"/>
      <c r="C24" s="164"/>
      <c r="D24" s="164"/>
      <c r="E24" s="164"/>
      <c r="F24" s="164"/>
      <c r="G24" s="164"/>
      <c r="H24" s="164"/>
      <c r="I24" s="164"/>
    </row>
    <row r="25" spans="1:10" ht="23.25" customHeight="1" x14ac:dyDescent="0.15">
      <c r="A25" s="545" t="s">
        <v>239</v>
      </c>
      <c r="B25" s="545"/>
      <c r="C25" s="545"/>
      <c r="D25" s="545"/>
      <c r="E25" s="545"/>
      <c r="F25" s="545"/>
      <c r="G25" s="545"/>
      <c r="H25" s="545"/>
      <c r="I25" s="545"/>
      <c r="J25" s="545"/>
    </row>
    <row r="26" spans="1:10" ht="33" customHeight="1" x14ac:dyDescent="0.15">
      <c r="A26" s="545" t="s">
        <v>256</v>
      </c>
      <c r="B26" s="545"/>
      <c r="C26" s="545"/>
      <c r="D26" s="545"/>
      <c r="E26" s="545"/>
      <c r="F26" s="545"/>
      <c r="G26" s="545"/>
      <c r="H26" s="545"/>
      <c r="I26" s="545"/>
      <c r="J26" s="545"/>
    </row>
    <row r="27" spans="1:10" x14ac:dyDescent="0.15">
      <c r="A27" s="164"/>
      <c r="B27" s="164"/>
      <c r="C27" s="164"/>
      <c r="D27" s="164"/>
      <c r="E27" s="164"/>
      <c r="F27" s="164"/>
      <c r="G27" s="164"/>
      <c r="H27" s="164"/>
      <c r="I27" s="164"/>
    </row>
    <row r="28" spans="1:10" x14ac:dyDescent="0.15">
      <c r="A28" s="164"/>
      <c r="B28" s="164"/>
      <c r="C28" s="164"/>
      <c r="D28" s="164"/>
      <c r="E28" s="164"/>
      <c r="F28" s="164"/>
      <c r="G28" s="164"/>
      <c r="H28" s="164"/>
      <c r="I28" s="164"/>
    </row>
    <row r="29" spans="1:10" x14ac:dyDescent="0.15">
      <c r="A29" s="164"/>
      <c r="B29" s="164"/>
      <c r="C29" s="164"/>
      <c r="D29" s="164"/>
      <c r="E29" s="164"/>
      <c r="F29" s="164"/>
      <c r="G29" s="164"/>
      <c r="H29" s="164"/>
      <c r="I29" s="164"/>
    </row>
    <row r="30" spans="1:10" x14ac:dyDescent="0.15">
      <c r="A30" s="164"/>
      <c r="B30" s="164"/>
      <c r="C30" s="164"/>
      <c r="D30" s="164"/>
      <c r="E30" s="164"/>
      <c r="F30" s="164"/>
      <c r="G30" s="164"/>
      <c r="H30" s="164"/>
      <c r="I30" s="164"/>
    </row>
    <row r="31" spans="1:10" x14ac:dyDescent="0.15">
      <c r="A31" s="164"/>
      <c r="B31" s="164"/>
      <c r="C31" s="164"/>
      <c r="D31" s="164"/>
      <c r="E31" s="164"/>
      <c r="F31" s="164"/>
      <c r="G31" s="164"/>
      <c r="H31" s="164"/>
      <c r="I31" s="164"/>
    </row>
    <row r="32" spans="1:10" x14ac:dyDescent="0.15">
      <c r="A32" s="164"/>
      <c r="B32" s="164"/>
      <c r="C32" s="164"/>
      <c r="D32" s="164"/>
      <c r="E32" s="164"/>
      <c r="F32" s="164"/>
      <c r="G32" s="164"/>
      <c r="H32" s="164"/>
      <c r="I32" s="164"/>
    </row>
    <row r="33" spans="1:10" x14ac:dyDescent="0.15">
      <c r="A33" s="164"/>
      <c r="B33" s="164"/>
      <c r="C33" s="164"/>
      <c r="D33" s="164"/>
      <c r="E33" s="164"/>
      <c r="F33" s="164"/>
      <c r="G33" s="164"/>
      <c r="H33" s="164"/>
      <c r="I33" s="164"/>
    </row>
    <row r="34" spans="1:10" x14ac:dyDescent="0.15">
      <c r="A34" s="164"/>
      <c r="B34" s="164"/>
      <c r="C34" s="164"/>
      <c r="D34" s="164"/>
      <c r="E34" s="164"/>
      <c r="F34" s="164"/>
      <c r="G34" s="164"/>
      <c r="H34" s="164"/>
      <c r="I34" s="164"/>
    </row>
    <row r="35" spans="1:10" x14ac:dyDescent="0.15">
      <c r="A35" s="164"/>
      <c r="B35" s="164"/>
      <c r="C35" s="164"/>
      <c r="D35" s="164"/>
      <c r="E35" s="164"/>
      <c r="F35" s="164"/>
      <c r="G35" s="164"/>
      <c r="H35" s="164"/>
      <c r="I35" s="546" t="s">
        <v>235</v>
      </c>
      <c r="J35" s="547"/>
    </row>
    <row r="36" spans="1:10" ht="17.25" x14ac:dyDescent="0.15">
      <c r="A36" s="166" t="s">
        <v>243</v>
      </c>
      <c r="B36" s="164"/>
      <c r="C36" s="164"/>
      <c r="D36" s="164"/>
      <c r="E36" s="164"/>
      <c r="F36" s="164"/>
      <c r="G36" s="164"/>
      <c r="H36" s="164"/>
      <c r="I36" s="548"/>
      <c r="J36" s="549"/>
    </row>
    <row r="37" spans="1:10" x14ac:dyDescent="0.15">
      <c r="A37" s="164"/>
      <c r="B37" s="164"/>
      <c r="C37" s="164"/>
      <c r="D37" s="164"/>
      <c r="E37" s="164"/>
      <c r="F37" s="164"/>
      <c r="G37" s="164"/>
      <c r="H37" s="164"/>
      <c r="I37" s="164"/>
    </row>
    <row r="38" spans="1:10" x14ac:dyDescent="0.15">
      <c r="A38" s="164"/>
      <c r="B38" s="164"/>
      <c r="C38" s="164"/>
      <c r="D38" s="164"/>
      <c r="E38" s="164"/>
      <c r="F38" s="164"/>
      <c r="G38" s="164"/>
      <c r="H38" s="164"/>
      <c r="I38" s="164"/>
    </row>
    <row r="39" spans="1:10" ht="17.25" customHeight="1" x14ac:dyDescent="0.15">
      <c r="A39" s="532" t="str">
        <f>"管理権限者（"&amp;入力シート!C252&amp;"）"</f>
        <v>管理権限者（）</v>
      </c>
      <c r="B39" s="533"/>
      <c r="C39" s="533"/>
      <c r="D39" s="534"/>
      <c r="E39" s="544" t="str">
        <f>"（代行者　"&amp;入力シート!C254&amp;"）"</f>
        <v>（代行者　）</v>
      </c>
      <c r="F39" s="544"/>
      <c r="G39" s="544"/>
      <c r="H39" s="544"/>
      <c r="I39" s="163"/>
      <c r="J39" s="163"/>
    </row>
    <row r="40" spans="1:10" ht="17.25" customHeight="1" x14ac:dyDescent="0.15">
      <c r="A40" s="163"/>
      <c r="B40" s="163"/>
      <c r="C40" s="163"/>
      <c r="D40" s="163"/>
      <c r="E40" s="163"/>
      <c r="F40" s="163"/>
      <c r="G40" s="163"/>
      <c r="H40" s="163"/>
      <c r="I40" s="163"/>
      <c r="J40" s="163"/>
    </row>
    <row r="41" spans="1:10" ht="17.25" customHeight="1" x14ac:dyDescent="0.15">
      <c r="A41" s="163"/>
      <c r="B41" s="555" t="s">
        <v>258</v>
      </c>
      <c r="C41" s="535" t="s">
        <v>223</v>
      </c>
      <c r="D41" s="535"/>
      <c r="E41" s="535"/>
      <c r="F41" s="535" t="s">
        <v>225</v>
      </c>
      <c r="G41" s="535"/>
      <c r="H41" s="535"/>
      <c r="I41" s="535"/>
      <c r="J41" s="535"/>
    </row>
    <row r="42" spans="1:10" ht="17.25" customHeight="1" x14ac:dyDescent="0.15">
      <c r="A42" s="163"/>
      <c r="B42" s="556"/>
      <c r="C42" s="536" t="str">
        <f>"班長（"&amp;入力シート!C258&amp;"）"</f>
        <v>班長（）</v>
      </c>
      <c r="D42" s="536"/>
      <c r="E42" s="536"/>
      <c r="F42" s="537" t="s">
        <v>226</v>
      </c>
      <c r="G42" s="537"/>
      <c r="H42" s="537"/>
      <c r="I42" s="537"/>
      <c r="J42" s="537"/>
    </row>
    <row r="43" spans="1:10" ht="17.25" customHeight="1" x14ac:dyDescent="0.15">
      <c r="A43" s="163"/>
      <c r="B43" s="556"/>
      <c r="C43" s="536" t="str">
        <f>"班員　"&amp;入力シート!C260&amp;"名"</f>
        <v>班員　名</v>
      </c>
      <c r="D43" s="536"/>
      <c r="E43" s="536"/>
      <c r="F43" s="537"/>
      <c r="G43" s="537"/>
      <c r="H43" s="537"/>
      <c r="I43" s="537"/>
      <c r="J43" s="537"/>
    </row>
    <row r="44" spans="1:10" ht="17.25" x14ac:dyDescent="0.15">
      <c r="A44" s="163"/>
      <c r="B44" s="556"/>
      <c r="C44" s="536" t="str">
        <f>"　・"&amp;入力シート!C262</f>
        <v>　・</v>
      </c>
      <c r="D44" s="536"/>
      <c r="E44" s="536"/>
      <c r="F44" s="537"/>
      <c r="G44" s="537"/>
      <c r="H44" s="537"/>
      <c r="I44" s="537"/>
      <c r="J44" s="537"/>
    </row>
    <row r="45" spans="1:10" ht="17.25" x14ac:dyDescent="0.15">
      <c r="A45" s="163"/>
      <c r="B45" s="556"/>
      <c r="C45" s="536" t="str">
        <f>"　・"&amp;入力シート!C264</f>
        <v>　・</v>
      </c>
      <c r="D45" s="536"/>
      <c r="E45" s="536"/>
      <c r="F45" s="537"/>
      <c r="G45" s="537"/>
      <c r="H45" s="537"/>
      <c r="I45" s="537"/>
      <c r="J45" s="537"/>
    </row>
    <row r="46" spans="1:10" ht="17.25" x14ac:dyDescent="0.15">
      <c r="A46" s="163"/>
      <c r="B46" s="556"/>
      <c r="C46" s="536" t="str">
        <f>"　・"&amp;入力シート!C266</f>
        <v>　・</v>
      </c>
      <c r="D46" s="536"/>
      <c r="E46" s="536"/>
      <c r="F46" s="537"/>
      <c r="G46" s="537"/>
      <c r="H46" s="537"/>
      <c r="I46" s="537"/>
      <c r="J46" s="537"/>
    </row>
    <row r="47" spans="1:10" ht="17.25" x14ac:dyDescent="0.15">
      <c r="A47" s="163"/>
      <c r="B47" s="556"/>
      <c r="C47" s="536" t="str">
        <f>"　・"&amp;入力シート!C268</f>
        <v>　・</v>
      </c>
      <c r="D47" s="536"/>
      <c r="E47" s="536"/>
      <c r="F47" s="537"/>
      <c r="G47" s="537"/>
      <c r="H47" s="537"/>
      <c r="I47" s="537"/>
      <c r="J47" s="537"/>
    </row>
    <row r="48" spans="1:10" ht="17.25" x14ac:dyDescent="0.15">
      <c r="A48" s="163"/>
      <c r="B48" s="557"/>
      <c r="C48" s="538" t="str">
        <f>"　・"&amp;入力シート!C270</f>
        <v>　・</v>
      </c>
      <c r="D48" s="539"/>
      <c r="E48" s="540"/>
      <c r="F48" s="537"/>
      <c r="G48" s="537"/>
      <c r="H48" s="537"/>
      <c r="I48" s="537"/>
      <c r="J48" s="537"/>
    </row>
    <row r="49" spans="1:10" ht="17.25" customHeight="1" x14ac:dyDescent="0.15">
      <c r="A49" s="163"/>
      <c r="B49" s="163"/>
      <c r="C49" s="163"/>
      <c r="D49" s="163"/>
      <c r="E49" s="163"/>
      <c r="F49" s="163"/>
      <c r="G49" s="163"/>
      <c r="H49" s="163"/>
      <c r="I49" s="163"/>
      <c r="J49" s="163"/>
    </row>
    <row r="50" spans="1:10" ht="17.25" customHeight="1" x14ac:dyDescent="0.15">
      <c r="A50" s="163"/>
      <c r="B50" s="555" t="s">
        <v>228</v>
      </c>
      <c r="C50" s="535" t="s">
        <v>223</v>
      </c>
      <c r="D50" s="535"/>
      <c r="E50" s="535"/>
      <c r="F50" s="535" t="s">
        <v>225</v>
      </c>
      <c r="G50" s="535"/>
      <c r="H50" s="535"/>
      <c r="I50" s="535"/>
      <c r="J50" s="535"/>
    </row>
    <row r="51" spans="1:10" ht="17.25" customHeight="1" x14ac:dyDescent="0.15">
      <c r="A51" s="163"/>
      <c r="B51" s="556"/>
      <c r="C51" s="536" t="str">
        <f>"班長（"&amp;入力シート!C274&amp;"）"</f>
        <v>班長（）</v>
      </c>
      <c r="D51" s="536"/>
      <c r="E51" s="536"/>
      <c r="F51" s="537" t="s">
        <v>227</v>
      </c>
      <c r="G51" s="537"/>
      <c r="H51" s="537"/>
      <c r="I51" s="537"/>
      <c r="J51" s="537"/>
    </row>
    <row r="52" spans="1:10" ht="17.25" x14ac:dyDescent="0.15">
      <c r="A52" s="163"/>
      <c r="B52" s="556"/>
      <c r="C52" s="536" t="str">
        <f>"班員　"&amp;入力シート!C276&amp;"名"</f>
        <v>班員　名</v>
      </c>
      <c r="D52" s="536"/>
      <c r="E52" s="536"/>
      <c r="F52" s="537"/>
      <c r="G52" s="537"/>
      <c r="H52" s="537"/>
      <c r="I52" s="537"/>
      <c r="J52" s="537"/>
    </row>
    <row r="53" spans="1:10" ht="17.25" x14ac:dyDescent="0.15">
      <c r="A53" s="163"/>
      <c r="B53" s="556"/>
      <c r="C53" s="536" t="str">
        <f>"　・"&amp;入力シート!C278</f>
        <v>　・</v>
      </c>
      <c r="D53" s="536"/>
      <c r="E53" s="536"/>
      <c r="F53" s="537"/>
      <c r="G53" s="537"/>
      <c r="H53" s="537"/>
      <c r="I53" s="537"/>
      <c r="J53" s="537"/>
    </row>
    <row r="54" spans="1:10" ht="17.25" x14ac:dyDescent="0.15">
      <c r="A54" s="163"/>
      <c r="B54" s="556"/>
      <c r="C54" s="536" t="str">
        <f>"　・"&amp;入力シート!C280</f>
        <v>　・</v>
      </c>
      <c r="D54" s="536"/>
      <c r="E54" s="536"/>
      <c r="F54" s="537"/>
      <c r="G54" s="537"/>
      <c r="H54" s="537"/>
      <c r="I54" s="537"/>
      <c r="J54" s="537"/>
    </row>
    <row r="55" spans="1:10" ht="17.25" x14ac:dyDescent="0.15">
      <c r="A55" s="163"/>
      <c r="B55" s="556"/>
      <c r="C55" s="536" t="str">
        <f>"　・"&amp;入力シート!C282</f>
        <v>　・</v>
      </c>
      <c r="D55" s="536"/>
      <c r="E55" s="536"/>
      <c r="F55" s="537"/>
      <c r="G55" s="537"/>
      <c r="H55" s="537"/>
      <c r="I55" s="537"/>
      <c r="J55" s="537"/>
    </row>
    <row r="56" spans="1:10" ht="17.25" x14ac:dyDescent="0.15">
      <c r="A56" s="163"/>
      <c r="B56" s="556"/>
      <c r="C56" s="536" t="str">
        <f>"　・"&amp;入力シート!C284</f>
        <v>　・</v>
      </c>
      <c r="D56" s="536"/>
      <c r="E56" s="536"/>
      <c r="F56" s="537"/>
      <c r="G56" s="537"/>
      <c r="H56" s="537"/>
      <c r="I56" s="537"/>
      <c r="J56" s="537"/>
    </row>
    <row r="57" spans="1:10" ht="17.25" x14ac:dyDescent="0.15">
      <c r="A57" s="163"/>
      <c r="B57" s="557"/>
      <c r="C57" s="538" t="str">
        <f>"　・"&amp;入力シート!C286</f>
        <v>　・</v>
      </c>
      <c r="D57" s="539"/>
      <c r="E57" s="540"/>
      <c r="F57" s="537"/>
      <c r="G57" s="537"/>
      <c r="H57" s="537"/>
      <c r="I57" s="537"/>
      <c r="J57" s="537"/>
    </row>
    <row r="58" spans="1:10" ht="17.25" x14ac:dyDescent="0.15">
      <c r="A58" s="167"/>
      <c r="B58" s="167"/>
      <c r="C58" s="167"/>
      <c r="D58" s="167"/>
      <c r="E58" s="167"/>
      <c r="F58" s="167"/>
      <c r="G58" s="167"/>
      <c r="H58" s="167"/>
      <c r="I58" s="167"/>
      <c r="J58" s="166"/>
    </row>
    <row r="59" spans="1:10" ht="17.25" x14ac:dyDescent="0.15">
      <c r="A59" s="167"/>
      <c r="B59" s="167"/>
      <c r="C59" s="167"/>
      <c r="D59" s="167"/>
      <c r="E59" s="167"/>
      <c r="F59" s="167"/>
      <c r="G59" s="167"/>
      <c r="H59" s="167"/>
      <c r="I59" s="167"/>
      <c r="J59" s="166"/>
    </row>
    <row r="60" spans="1:10" ht="17.25" x14ac:dyDescent="0.15">
      <c r="A60" s="167" t="s">
        <v>257</v>
      </c>
      <c r="B60" s="167"/>
      <c r="C60" s="167"/>
      <c r="D60" s="167"/>
      <c r="E60" s="167"/>
      <c r="F60" s="167"/>
      <c r="G60" s="167"/>
      <c r="H60" s="167"/>
      <c r="I60" s="167"/>
      <c r="J60" s="166"/>
    </row>
    <row r="61" spans="1:10" ht="17.25" x14ac:dyDescent="0.15">
      <c r="A61" s="167"/>
      <c r="B61" s="167"/>
      <c r="C61" s="167"/>
      <c r="D61" s="167"/>
      <c r="E61" s="167"/>
      <c r="F61" s="167"/>
      <c r="G61" s="167"/>
      <c r="H61" s="167"/>
      <c r="I61" s="167"/>
      <c r="J61" s="166"/>
    </row>
    <row r="62" spans="1:10" ht="17.25" x14ac:dyDescent="0.15">
      <c r="A62" s="554" t="s">
        <v>261</v>
      </c>
      <c r="B62" s="554"/>
      <c r="C62" s="554" t="s">
        <v>262</v>
      </c>
      <c r="D62" s="554"/>
      <c r="E62" s="554"/>
      <c r="F62" s="554"/>
      <c r="G62" s="554"/>
      <c r="H62" s="554"/>
      <c r="I62" s="554"/>
      <c r="J62" s="554"/>
    </row>
    <row r="63" spans="1:10" ht="17.25" customHeight="1" x14ac:dyDescent="0.15">
      <c r="A63" s="554" t="s">
        <v>259</v>
      </c>
      <c r="B63" s="554"/>
      <c r="C63" s="537" t="s">
        <v>263</v>
      </c>
      <c r="D63" s="558"/>
      <c r="E63" s="558"/>
      <c r="F63" s="558"/>
      <c r="G63" s="558"/>
      <c r="H63" s="558"/>
      <c r="I63" s="558"/>
      <c r="J63" s="558"/>
    </row>
    <row r="64" spans="1:10" ht="17.25" customHeight="1" x14ac:dyDescent="0.15">
      <c r="A64" s="554"/>
      <c r="B64" s="554"/>
      <c r="C64" s="558"/>
      <c r="D64" s="558"/>
      <c r="E64" s="558"/>
      <c r="F64" s="558"/>
      <c r="G64" s="558"/>
      <c r="H64" s="558"/>
      <c r="I64" s="558"/>
      <c r="J64" s="558"/>
    </row>
    <row r="65" spans="1:10" ht="17.25" customHeight="1" x14ac:dyDescent="0.15">
      <c r="A65" s="554"/>
      <c r="B65" s="554"/>
      <c r="C65" s="558"/>
      <c r="D65" s="558"/>
      <c r="E65" s="558"/>
      <c r="F65" s="558"/>
      <c r="G65" s="558"/>
      <c r="H65" s="558"/>
      <c r="I65" s="558"/>
      <c r="J65" s="558"/>
    </row>
    <row r="66" spans="1:10" ht="17.25" customHeight="1" x14ac:dyDescent="0.15">
      <c r="A66" s="554"/>
      <c r="B66" s="554"/>
      <c r="C66" s="558"/>
      <c r="D66" s="558"/>
      <c r="E66" s="558"/>
      <c r="F66" s="558"/>
      <c r="G66" s="558"/>
      <c r="H66" s="558"/>
      <c r="I66" s="558"/>
      <c r="J66" s="558"/>
    </row>
    <row r="67" spans="1:10" ht="17.25" customHeight="1" x14ac:dyDescent="0.15">
      <c r="A67" s="554"/>
      <c r="B67" s="554"/>
      <c r="C67" s="558"/>
      <c r="D67" s="558"/>
      <c r="E67" s="558"/>
      <c r="F67" s="558"/>
      <c r="G67" s="558"/>
      <c r="H67" s="558"/>
      <c r="I67" s="558"/>
      <c r="J67" s="558"/>
    </row>
    <row r="68" spans="1:10" ht="17.25" customHeight="1" x14ac:dyDescent="0.15">
      <c r="A68" s="554" t="s">
        <v>260</v>
      </c>
      <c r="B68" s="554"/>
      <c r="C68" s="537" t="s">
        <v>264</v>
      </c>
      <c r="D68" s="558"/>
      <c r="E68" s="558"/>
      <c r="F68" s="558"/>
      <c r="G68" s="558"/>
      <c r="H68" s="558"/>
      <c r="I68" s="558"/>
      <c r="J68" s="558"/>
    </row>
    <row r="69" spans="1:10" ht="17.25" customHeight="1" x14ac:dyDescent="0.15">
      <c r="A69" s="554"/>
      <c r="B69" s="554"/>
      <c r="C69" s="558"/>
      <c r="D69" s="558"/>
      <c r="E69" s="558"/>
      <c r="F69" s="558"/>
      <c r="G69" s="558"/>
      <c r="H69" s="558"/>
      <c r="I69" s="558"/>
      <c r="J69" s="558"/>
    </row>
    <row r="70" spans="1:10" ht="17.25" customHeight="1" x14ac:dyDescent="0.15">
      <c r="A70" s="554"/>
      <c r="B70" s="554"/>
      <c r="C70" s="558"/>
      <c r="D70" s="558"/>
      <c r="E70" s="558"/>
      <c r="F70" s="558"/>
      <c r="G70" s="558"/>
      <c r="H70" s="558"/>
      <c r="I70" s="558"/>
      <c r="J70" s="558"/>
    </row>
    <row r="71" spans="1:10" ht="17.25" customHeight="1" x14ac:dyDescent="0.15">
      <c r="A71" s="554"/>
      <c r="B71" s="554"/>
      <c r="C71" s="558"/>
      <c r="D71" s="558"/>
      <c r="E71" s="558"/>
      <c r="F71" s="558"/>
      <c r="G71" s="558"/>
      <c r="H71" s="558"/>
      <c r="I71" s="558"/>
      <c r="J71" s="558"/>
    </row>
    <row r="72" spans="1:10" ht="17.25" customHeight="1" x14ac:dyDescent="0.15">
      <c r="A72" s="554"/>
      <c r="B72" s="554"/>
      <c r="C72" s="558"/>
      <c r="D72" s="558"/>
      <c r="E72" s="558"/>
      <c r="F72" s="558"/>
      <c r="G72" s="558"/>
      <c r="H72" s="558"/>
      <c r="I72" s="558"/>
      <c r="J72" s="558"/>
    </row>
    <row r="73" spans="1:10" ht="17.25" customHeight="1" x14ac:dyDescent="0.15">
      <c r="A73" s="554"/>
      <c r="B73" s="554"/>
      <c r="C73" s="558"/>
      <c r="D73" s="558"/>
      <c r="E73" s="558"/>
      <c r="F73" s="558"/>
      <c r="G73" s="558"/>
      <c r="H73" s="558"/>
      <c r="I73" s="558"/>
      <c r="J73" s="558"/>
    </row>
    <row r="74" spans="1:10" ht="17.25" customHeight="1" x14ac:dyDescent="0.15">
      <c r="A74" s="554"/>
      <c r="B74" s="554"/>
      <c r="C74" s="558"/>
      <c r="D74" s="558"/>
      <c r="E74" s="558"/>
      <c r="F74" s="558"/>
      <c r="G74" s="558"/>
      <c r="H74" s="558"/>
      <c r="I74" s="558"/>
      <c r="J74" s="558"/>
    </row>
    <row r="75" spans="1:10" ht="17.25" customHeight="1" x14ac:dyDescent="0.15">
      <c r="A75" s="554"/>
      <c r="B75" s="554"/>
      <c r="C75" s="558"/>
      <c r="D75" s="558"/>
      <c r="E75" s="558"/>
      <c r="F75" s="558"/>
      <c r="G75" s="558"/>
      <c r="H75" s="558"/>
      <c r="I75" s="558"/>
      <c r="J75" s="558"/>
    </row>
    <row r="76" spans="1:10" ht="17.25" customHeight="1" x14ac:dyDescent="0.15">
      <c r="A76" s="554"/>
      <c r="B76" s="554"/>
      <c r="C76" s="558"/>
      <c r="D76" s="558"/>
      <c r="E76" s="558"/>
      <c r="F76" s="558"/>
      <c r="G76" s="558"/>
      <c r="H76" s="558"/>
      <c r="I76" s="558"/>
      <c r="J76" s="558"/>
    </row>
    <row r="77" spans="1:10" ht="17.25" x14ac:dyDescent="0.15">
      <c r="A77" s="167"/>
      <c r="B77" s="167"/>
      <c r="C77" s="167"/>
      <c r="D77" s="167"/>
      <c r="E77" s="167"/>
      <c r="F77" s="167"/>
      <c r="G77" s="167"/>
      <c r="H77" s="167"/>
      <c r="I77" s="167"/>
      <c r="J77" s="166"/>
    </row>
    <row r="78" spans="1:10" ht="17.25" x14ac:dyDescent="0.15">
      <c r="A78" s="167"/>
      <c r="B78" s="167"/>
      <c r="C78" s="167"/>
      <c r="D78" s="167"/>
      <c r="E78" s="167"/>
      <c r="F78" s="167"/>
      <c r="G78" s="167"/>
      <c r="H78" s="167"/>
      <c r="I78" s="167"/>
      <c r="J78" s="166"/>
    </row>
    <row r="79" spans="1:10" ht="17.25" x14ac:dyDescent="0.15">
      <c r="A79" s="167"/>
      <c r="B79" s="167"/>
      <c r="C79" s="167"/>
      <c r="D79" s="167"/>
      <c r="E79" s="167"/>
      <c r="F79" s="167"/>
      <c r="G79" s="167"/>
      <c r="H79" s="167"/>
      <c r="I79" s="167"/>
      <c r="J79" s="166"/>
    </row>
    <row r="80" spans="1:10" ht="17.25" x14ac:dyDescent="0.15">
      <c r="A80" s="167"/>
      <c r="B80" s="167"/>
      <c r="C80" s="167"/>
      <c r="D80" s="167"/>
      <c r="E80" s="167"/>
      <c r="F80" s="167"/>
      <c r="G80" s="167"/>
      <c r="H80" s="167"/>
      <c r="I80" s="167"/>
      <c r="J80" s="166"/>
    </row>
    <row r="81" spans="1:10" ht="17.25" x14ac:dyDescent="0.15">
      <c r="A81" s="167"/>
      <c r="B81" s="167"/>
      <c r="C81" s="167"/>
      <c r="D81" s="167"/>
      <c r="E81" s="167"/>
      <c r="F81" s="167"/>
      <c r="G81" s="167"/>
      <c r="H81" s="167"/>
      <c r="I81" s="167"/>
      <c r="J81" s="166"/>
    </row>
    <row r="82" spans="1:10" ht="17.25" x14ac:dyDescent="0.15">
      <c r="A82" s="167"/>
      <c r="B82" s="167"/>
      <c r="C82" s="167"/>
      <c r="D82" s="167"/>
      <c r="E82" s="167"/>
      <c r="F82" s="167"/>
      <c r="G82" s="167"/>
      <c r="H82" s="167"/>
      <c r="I82" s="167"/>
      <c r="J82" s="166"/>
    </row>
    <row r="83" spans="1:10" ht="17.25" x14ac:dyDescent="0.15">
      <c r="A83" s="167"/>
      <c r="B83" s="167"/>
      <c r="C83" s="167"/>
      <c r="D83" s="167"/>
      <c r="E83" s="167"/>
      <c r="F83" s="167"/>
      <c r="G83" s="167"/>
      <c r="H83" s="167"/>
      <c r="I83" s="167"/>
      <c r="J83" s="166"/>
    </row>
    <row r="84" spans="1:10" ht="17.25" x14ac:dyDescent="0.15">
      <c r="A84" s="167"/>
      <c r="B84" s="167"/>
      <c r="C84" s="167"/>
      <c r="D84" s="167"/>
      <c r="E84" s="167"/>
      <c r="F84" s="167"/>
      <c r="G84" s="167"/>
      <c r="H84" s="167"/>
      <c r="I84" s="167"/>
      <c r="J84" s="166"/>
    </row>
    <row r="85" spans="1:10" ht="17.25" x14ac:dyDescent="0.15">
      <c r="A85" s="167"/>
      <c r="B85" s="167"/>
      <c r="C85" s="167"/>
      <c r="D85" s="167"/>
      <c r="E85" s="167"/>
      <c r="F85" s="167"/>
      <c r="G85" s="167"/>
      <c r="H85" s="167"/>
      <c r="I85" s="167"/>
      <c r="J85" s="166"/>
    </row>
    <row r="86" spans="1:10" ht="17.25" x14ac:dyDescent="0.15">
      <c r="A86" s="167"/>
      <c r="B86" s="167"/>
      <c r="C86" s="167"/>
      <c r="D86" s="167"/>
      <c r="E86" s="167"/>
      <c r="F86" s="167"/>
      <c r="G86" s="167"/>
      <c r="H86" s="167"/>
      <c r="I86" s="167"/>
      <c r="J86" s="166"/>
    </row>
    <row r="87" spans="1:10" ht="17.25" x14ac:dyDescent="0.15">
      <c r="A87" s="167"/>
      <c r="B87" s="167"/>
      <c r="C87" s="167"/>
      <c r="D87" s="167"/>
      <c r="E87" s="167"/>
      <c r="F87" s="167"/>
      <c r="G87" s="167"/>
      <c r="H87" s="167"/>
      <c r="I87" s="167"/>
      <c r="J87" s="166"/>
    </row>
    <row r="88" spans="1:10" ht="17.25" x14ac:dyDescent="0.15">
      <c r="A88" s="167"/>
      <c r="B88" s="167"/>
      <c r="C88" s="167"/>
      <c r="D88" s="167"/>
      <c r="E88" s="167"/>
      <c r="F88" s="167"/>
      <c r="G88" s="167"/>
      <c r="H88" s="167"/>
      <c r="I88" s="167"/>
      <c r="J88" s="166"/>
    </row>
    <row r="89" spans="1:10" ht="17.25" x14ac:dyDescent="0.15">
      <c r="A89" s="167"/>
      <c r="B89" s="167"/>
      <c r="C89" s="167"/>
      <c r="D89" s="167"/>
      <c r="E89" s="167"/>
      <c r="F89" s="167"/>
      <c r="G89" s="167"/>
      <c r="H89" s="167"/>
      <c r="I89" s="167"/>
      <c r="J89" s="166"/>
    </row>
    <row r="90" spans="1:10" ht="17.25" x14ac:dyDescent="0.15">
      <c r="A90" s="167"/>
      <c r="B90" s="167"/>
      <c r="C90" s="167"/>
      <c r="D90" s="167"/>
      <c r="E90" s="167"/>
      <c r="F90" s="167"/>
      <c r="G90" s="167"/>
      <c r="H90" s="167"/>
      <c r="I90" s="167"/>
      <c r="J90" s="166"/>
    </row>
    <row r="91" spans="1:10" ht="17.25" x14ac:dyDescent="0.15">
      <c r="A91" s="167"/>
      <c r="B91" s="167"/>
      <c r="C91" s="167"/>
      <c r="D91" s="167"/>
      <c r="E91" s="167"/>
      <c r="F91" s="167"/>
      <c r="G91" s="167"/>
      <c r="H91" s="167"/>
      <c r="I91" s="167"/>
      <c r="J91" s="166"/>
    </row>
    <row r="92" spans="1:10" ht="17.25" x14ac:dyDescent="0.15">
      <c r="A92" s="167"/>
      <c r="B92" s="167"/>
      <c r="C92" s="167"/>
      <c r="D92" s="167"/>
      <c r="E92" s="167"/>
      <c r="F92" s="167"/>
      <c r="G92" s="167"/>
      <c r="H92" s="167"/>
      <c r="I92" s="167"/>
      <c r="J92" s="166"/>
    </row>
    <row r="93" spans="1:10" ht="17.25" x14ac:dyDescent="0.15">
      <c r="A93" s="167"/>
      <c r="B93" s="167"/>
      <c r="C93" s="167"/>
      <c r="D93" s="167"/>
      <c r="E93" s="167"/>
      <c r="F93" s="167"/>
      <c r="G93" s="167"/>
      <c r="H93" s="167"/>
      <c r="I93" s="167"/>
      <c r="J93" s="166"/>
    </row>
    <row r="94" spans="1:10" ht="17.25" x14ac:dyDescent="0.15">
      <c r="A94" s="167"/>
      <c r="B94" s="167"/>
      <c r="C94" s="167"/>
      <c r="D94" s="167"/>
      <c r="E94" s="167"/>
      <c r="F94" s="167"/>
      <c r="G94" s="167"/>
      <c r="H94" s="167"/>
      <c r="I94" s="167"/>
      <c r="J94" s="166"/>
    </row>
    <row r="95" spans="1:10" ht="17.25" x14ac:dyDescent="0.15">
      <c r="A95" s="167"/>
      <c r="B95" s="167"/>
      <c r="C95" s="167"/>
      <c r="D95" s="167"/>
      <c r="E95" s="167"/>
      <c r="F95" s="167"/>
      <c r="G95" s="167"/>
      <c r="H95" s="167"/>
      <c r="I95" s="167"/>
      <c r="J95" s="166"/>
    </row>
    <row r="96" spans="1:10" ht="17.25" x14ac:dyDescent="0.15">
      <c r="A96" s="167"/>
      <c r="B96" s="167"/>
      <c r="C96" s="167"/>
      <c r="D96" s="167"/>
      <c r="E96" s="167"/>
      <c r="F96" s="167"/>
      <c r="G96" s="167"/>
      <c r="H96" s="167"/>
      <c r="I96" s="167"/>
      <c r="J96" s="166"/>
    </row>
    <row r="97" spans="1:10" ht="17.25" x14ac:dyDescent="0.15">
      <c r="A97" s="167"/>
      <c r="B97" s="167"/>
      <c r="C97" s="167"/>
      <c r="D97" s="167"/>
      <c r="E97" s="167"/>
      <c r="F97" s="167"/>
      <c r="G97" s="167"/>
      <c r="H97" s="167"/>
      <c r="I97" s="167"/>
      <c r="J97" s="166"/>
    </row>
    <row r="98" spans="1:10" ht="17.25" x14ac:dyDescent="0.15">
      <c r="A98" s="167"/>
      <c r="B98" s="167"/>
      <c r="C98" s="167"/>
      <c r="D98" s="167"/>
      <c r="E98" s="167"/>
      <c r="F98" s="167"/>
      <c r="G98" s="167"/>
      <c r="H98" s="167"/>
      <c r="I98" s="167"/>
      <c r="J98" s="166"/>
    </row>
    <row r="99" spans="1:10" ht="17.25" x14ac:dyDescent="0.15">
      <c r="A99" s="167"/>
      <c r="B99" s="167"/>
      <c r="C99" s="167"/>
      <c r="D99" s="167"/>
      <c r="E99" s="167"/>
      <c r="F99" s="167"/>
      <c r="G99" s="167"/>
      <c r="H99" s="167"/>
      <c r="I99" s="167"/>
      <c r="J99" s="166"/>
    </row>
    <row r="100" spans="1:10" ht="17.25" x14ac:dyDescent="0.15">
      <c r="A100" s="167"/>
      <c r="B100" s="167"/>
      <c r="C100" s="167"/>
      <c r="D100" s="167"/>
      <c r="E100" s="167"/>
      <c r="F100" s="167"/>
      <c r="G100" s="167"/>
      <c r="H100" s="167"/>
      <c r="I100" s="167"/>
      <c r="J100" s="166"/>
    </row>
    <row r="101" spans="1:10" ht="17.25" x14ac:dyDescent="0.15">
      <c r="A101" s="167"/>
      <c r="B101" s="167"/>
      <c r="C101" s="167"/>
      <c r="D101" s="167"/>
      <c r="E101" s="167"/>
      <c r="F101" s="167"/>
      <c r="G101" s="167"/>
      <c r="H101" s="167"/>
      <c r="I101" s="167"/>
      <c r="J101" s="166"/>
    </row>
    <row r="102" spans="1:10" ht="17.25" x14ac:dyDescent="0.15">
      <c r="A102" s="167"/>
      <c r="B102" s="167"/>
      <c r="C102" s="167"/>
      <c r="D102" s="167"/>
      <c r="E102" s="167"/>
      <c r="F102" s="167"/>
      <c r="G102" s="167"/>
      <c r="H102" s="167"/>
      <c r="I102" s="167"/>
      <c r="J102" s="166"/>
    </row>
    <row r="103" spans="1:10" ht="17.25" x14ac:dyDescent="0.15">
      <c r="A103" s="167"/>
      <c r="B103" s="167"/>
      <c r="C103" s="167"/>
      <c r="D103" s="167"/>
      <c r="E103" s="167"/>
      <c r="F103" s="167"/>
      <c r="G103" s="167"/>
      <c r="H103" s="167"/>
      <c r="I103" s="167"/>
      <c r="J103" s="166"/>
    </row>
    <row r="104" spans="1:10" ht="17.25" x14ac:dyDescent="0.15">
      <c r="A104" s="167"/>
      <c r="B104" s="167"/>
      <c r="C104" s="167"/>
      <c r="D104" s="167"/>
      <c r="E104" s="167"/>
      <c r="F104" s="167"/>
      <c r="G104" s="167"/>
      <c r="H104" s="167"/>
      <c r="I104" s="167"/>
      <c r="J104" s="166"/>
    </row>
    <row r="105" spans="1:10" ht="17.25" x14ac:dyDescent="0.15">
      <c r="A105" s="167"/>
      <c r="B105" s="167"/>
      <c r="C105" s="167"/>
      <c r="D105" s="167"/>
      <c r="E105" s="167"/>
      <c r="F105" s="167"/>
      <c r="G105" s="167"/>
      <c r="H105" s="167"/>
      <c r="I105" s="167"/>
      <c r="J105" s="166"/>
    </row>
    <row r="106" spans="1:10" ht="17.25" x14ac:dyDescent="0.15">
      <c r="A106" s="167"/>
      <c r="B106" s="167"/>
      <c r="C106" s="167"/>
      <c r="D106" s="167"/>
      <c r="E106" s="167"/>
      <c r="F106" s="167"/>
      <c r="G106" s="167"/>
      <c r="H106" s="167"/>
      <c r="I106" s="167"/>
      <c r="J106" s="166"/>
    </row>
    <row r="107" spans="1:10" ht="17.25" x14ac:dyDescent="0.15">
      <c r="A107" s="167"/>
      <c r="B107" s="167"/>
      <c r="C107" s="167"/>
      <c r="D107" s="167"/>
      <c r="E107" s="167"/>
      <c r="F107" s="167"/>
      <c r="G107" s="167"/>
      <c r="H107" s="167"/>
      <c r="I107" s="167"/>
      <c r="J107" s="166"/>
    </row>
    <row r="108" spans="1:10" ht="17.25" x14ac:dyDescent="0.15">
      <c r="A108" s="167"/>
      <c r="B108" s="167"/>
      <c r="C108" s="167"/>
      <c r="D108" s="167"/>
      <c r="E108" s="167"/>
      <c r="F108" s="167"/>
      <c r="G108" s="167"/>
      <c r="H108" s="167"/>
      <c r="I108" s="167"/>
      <c r="J108" s="166"/>
    </row>
    <row r="109" spans="1:10" ht="17.25" x14ac:dyDescent="0.15">
      <c r="A109" s="167"/>
      <c r="B109" s="167"/>
      <c r="C109" s="167"/>
      <c r="D109" s="167"/>
      <c r="E109" s="167"/>
      <c r="F109" s="167"/>
      <c r="G109" s="167"/>
      <c r="H109" s="167"/>
      <c r="I109" s="167"/>
      <c r="J109" s="166"/>
    </row>
    <row r="110" spans="1:10" ht="17.25" x14ac:dyDescent="0.15">
      <c r="A110" s="167"/>
      <c r="B110" s="167"/>
      <c r="C110" s="167"/>
      <c r="D110" s="167"/>
      <c r="E110" s="167"/>
      <c r="F110" s="167"/>
      <c r="G110" s="167"/>
      <c r="H110" s="167"/>
      <c r="I110" s="167"/>
      <c r="J110" s="166"/>
    </row>
    <row r="111" spans="1:10" ht="17.25" x14ac:dyDescent="0.15">
      <c r="A111" s="167"/>
      <c r="B111" s="167"/>
      <c r="C111" s="167"/>
      <c r="D111" s="167"/>
      <c r="E111" s="167"/>
      <c r="F111" s="167"/>
      <c r="G111" s="167"/>
      <c r="H111" s="167"/>
      <c r="I111" s="167"/>
      <c r="J111" s="166"/>
    </row>
    <row r="112" spans="1:10" ht="17.25" x14ac:dyDescent="0.15">
      <c r="A112" s="167"/>
      <c r="B112" s="167"/>
      <c r="C112" s="167"/>
      <c r="D112" s="167"/>
      <c r="E112" s="167"/>
      <c r="F112" s="167"/>
      <c r="G112" s="167"/>
      <c r="H112" s="167"/>
      <c r="I112" s="167"/>
      <c r="J112" s="166"/>
    </row>
    <row r="113" spans="1:9" x14ac:dyDescent="0.15">
      <c r="A113" s="164"/>
      <c r="B113" s="164"/>
      <c r="C113" s="164"/>
      <c r="D113" s="164"/>
      <c r="E113" s="164"/>
      <c r="F113" s="164"/>
      <c r="G113" s="164"/>
      <c r="H113" s="164"/>
      <c r="I113" s="164"/>
    </row>
    <row r="114" spans="1:9" x14ac:dyDescent="0.15">
      <c r="A114" s="164"/>
      <c r="B114" s="164"/>
      <c r="C114" s="164"/>
      <c r="D114" s="164"/>
      <c r="E114" s="164"/>
      <c r="F114" s="164"/>
      <c r="G114" s="164"/>
      <c r="H114" s="164"/>
      <c r="I114" s="164"/>
    </row>
    <row r="115" spans="1:9" x14ac:dyDescent="0.15">
      <c r="A115" s="164"/>
      <c r="B115" s="164"/>
      <c r="C115" s="164"/>
      <c r="D115" s="164"/>
      <c r="E115" s="164"/>
      <c r="F115" s="164"/>
      <c r="G115" s="164"/>
      <c r="H115" s="164"/>
      <c r="I115" s="164"/>
    </row>
    <row r="116" spans="1:9" x14ac:dyDescent="0.15">
      <c r="A116" s="164"/>
      <c r="B116" s="164"/>
      <c r="C116" s="164"/>
      <c r="D116" s="164"/>
      <c r="E116" s="164"/>
      <c r="F116" s="164"/>
      <c r="G116" s="164"/>
      <c r="H116" s="164"/>
      <c r="I116" s="164"/>
    </row>
    <row r="117" spans="1:9" x14ac:dyDescent="0.15">
      <c r="A117" s="164"/>
      <c r="B117" s="164"/>
      <c r="C117" s="164"/>
      <c r="D117" s="164"/>
      <c r="E117" s="164"/>
      <c r="F117" s="164"/>
      <c r="G117" s="164"/>
      <c r="H117" s="164"/>
      <c r="I117" s="164"/>
    </row>
    <row r="118" spans="1:9" x14ac:dyDescent="0.15">
      <c r="A118" s="164"/>
      <c r="B118" s="164"/>
      <c r="C118" s="164"/>
      <c r="D118" s="164"/>
      <c r="E118" s="164"/>
      <c r="F118" s="164"/>
      <c r="G118" s="164"/>
      <c r="H118" s="164"/>
      <c r="I118" s="164"/>
    </row>
  </sheetData>
  <mergeCells count="52">
    <mergeCell ref="C68:J76"/>
    <mergeCell ref="A68:B76"/>
    <mergeCell ref="B50:B57"/>
    <mergeCell ref="C50:E50"/>
    <mergeCell ref="F50:J50"/>
    <mergeCell ref="C51:E51"/>
    <mergeCell ref="F51:J57"/>
    <mergeCell ref="C52:E52"/>
    <mergeCell ref="C53:E53"/>
    <mergeCell ref="C54:E54"/>
    <mergeCell ref="C55:E55"/>
    <mergeCell ref="C56:E56"/>
    <mergeCell ref="C57:E57"/>
    <mergeCell ref="A63:B67"/>
    <mergeCell ref="C63:J67"/>
    <mergeCell ref="C46:E46"/>
    <mergeCell ref="C47:E47"/>
    <mergeCell ref="C48:E48"/>
    <mergeCell ref="A21:J21"/>
    <mergeCell ref="C62:J62"/>
    <mergeCell ref="A9:J9"/>
    <mergeCell ref="A6:J6"/>
    <mergeCell ref="A5:J5"/>
    <mergeCell ref="I1:J2"/>
    <mergeCell ref="A62:B62"/>
    <mergeCell ref="A4:J4"/>
    <mergeCell ref="A39:D39"/>
    <mergeCell ref="E39:H39"/>
    <mergeCell ref="B41:B48"/>
    <mergeCell ref="C41:E41"/>
    <mergeCell ref="F41:J41"/>
    <mergeCell ref="C42:E42"/>
    <mergeCell ref="F42:J48"/>
    <mergeCell ref="C43:E43"/>
    <mergeCell ref="C44:E44"/>
    <mergeCell ref="C45:E45"/>
    <mergeCell ref="A18:J18"/>
    <mergeCell ref="I35:J36"/>
    <mergeCell ref="A8:J8"/>
    <mergeCell ref="A7:J7"/>
    <mergeCell ref="A12:J12"/>
    <mergeCell ref="A11:J11"/>
    <mergeCell ref="A17:J17"/>
    <mergeCell ref="A16:J16"/>
    <mergeCell ref="A15:J15"/>
    <mergeCell ref="A13:J13"/>
    <mergeCell ref="A26:J26"/>
    <mergeCell ref="A25:J25"/>
    <mergeCell ref="A23:J23"/>
    <mergeCell ref="A22:J22"/>
    <mergeCell ref="A20:J20"/>
    <mergeCell ref="A10:J10"/>
  </mergeCells>
  <phoneticPr fontId="9"/>
  <pageMargins left="0.70866141732283461" right="0.7086614173228346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様式１～６</vt:lpstr>
      <vt:lpstr>様式7～12（市への提出は必要なし）</vt:lpstr>
      <vt:lpstr>別添「自衛水防組織活動要領（案）」別表1、2</vt:lpstr>
      <vt:lpstr>'様式7～12（市への提出は必要なし）'!OLE_LINK5</vt:lpstr>
      <vt:lpstr>入力シート!Print_Area</vt:lpstr>
      <vt:lpstr>'様式１～６'!Print_Area</vt:lpstr>
      <vt:lpstr>'様式7～12（市への提出は必要なし）'!Print_Area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2019-01-18T00:11:06Z</dcterms:created>
  <dcterms:modified xsi:type="dcterms:W3CDTF">2021-06-25T05:08:33Z</dcterms:modified>
</cp:coreProperties>
</file>