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計算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甲斐市</author>
    <author>山梨県甲斐市</author>
  </authors>
  <commentList>
    <comment ref="B3" authorId="0">
      <text>
        <r>
          <rPr>
            <b/>
            <sz val="9"/>
            <rFont val="ＭＳ Ｐゴシック"/>
            <family val="3"/>
          </rPr>
          <t>使用水量を入力して下さい</t>
        </r>
      </text>
    </comment>
    <comment ref="B6" authorId="1">
      <text>
        <r>
          <rPr>
            <b/>
            <sz val="9"/>
            <rFont val="ＭＳ Ｐゴシック"/>
            <family val="3"/>
          </rPr>
          <t>消費税
＝10％</t>
        </r>
      </text>
    </comment>
  </commentList>
</comments>
</file>

<file path=xl/sharedStrings.xml><?xml version="1.0" encoding="utf-8"?>
<sst xmlns="http://schemas.openxmlformats.org/spreadsheetml/2006/main" count="28" uniqueCount="19">
  <si>
    <t>水量</t>
  </si>
  <si>
    <t>単価</t>
  </si>
  <si>
    <t>使用料</t>
  </si>
  <si>
    <t>消費税</t>
  </si>
  <si>
    <t>合計</t>
  </si>
  <si>
    <t>使用水量</t>
  </si>
  <si>
    <t>基本料金</t>
  </si>
  <si>
    <r>
      <t>21～40m</t>
    </r>
    <r>
      <rPr>
        <vertAlign val="superscript"/>
        <sz val="10"/>
        <rFont val="ＭＳ Ｐゴシック"/>
        <family val="3"/>
      </rPr>
      <t>3</t>
    </r>
  </si>
  <si>
    <r>
      <t>m</t>
    </r>
    <r>
      <rPr>
        <vertAlign val="superscript"/>
        <sz val="10"/>
        <rFont val="ＭＳ Ｐゴシック"/>
        <family val="3"/>
      </rPr>
      <t>3</t>
    </r>
  </si>
  <si>
    <r>
      <t>41～80m</t>
    </r>
    <r>
      <rPr>
        <vertAlign val="superscript"/>
        <sz val="10"/>
        <rFont val="ＭＳ Ｐゴシック"/>
        <family val="3"/>
      </rPr>
      <t>3</t>
    </r>
  </si>
  <si>
    <r>
      <t>81～120m</t>
    </r>
    <r>
      <rPr>
        <vertAlign val="superscript"/>
        <sz val="10"/>
        <rFont val="ＭＳ Ｐゴシック"/>
        <family val="3"/>
      </rPr>
      <t>3</t>
    </r>
  </si>
  <si>
    <r>
      <t>121～180m</t>
    </r>
    <r>
      <rPr>
        <vertAlign val="superscript"/>
        <sz val="10"/>
        <rFont val="ＭＳ Ｐゴシック"/>
        <family val="3"/>
      </rPr>
      <t>3</t>
    </r>
  </si>
  <si>
    <r>
      <t>181～240m</t>
    </r>
    <r>
      <rPr>
        <vertAlign val="superscript"/>
        <sz val="10"/>
        <rFont val="ＭＳ Ｐゴシック"/>
        <family val="3"/>
      </rPr>
      <t>3</t>
    </r>
  </si>
  <si>
    <r>
      <t>241～300m</t>
    </r>
    <r>
      <rPr>
        <vertAlign val="superscript"/>
        <sz val="10"/>
        <rFont val="ＭＳ Ｐゴシック"/>
        <family val="3"/>
      </rPr>
      <t>3</t>
    </r>
  </si>
  <si>
    <r>
      <t>301～360m</t>
    </r>
    <r>
      <rPr>
        <vertAlign val="superscript"/>
        <sz val="10"/>
        <rFont val="ＭＳ Ｐゴシック"/>
        <family val="3"/>
      </rPr>
      <t>3</t>
    </r>
  </si>
  <si>
    <r>
      <t>361m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～</t>
    </r>
  </si>
  <si>
    <r>
      <t>m</t>
    </r>
    <r>
      <rPr>
        <vertAlign val="superscript"/>
        <sz val="10"/>
        <rFont val="ＭＳ Ｐゴシック"/>
        <family val="3"/>
      </rPr>
      <t>3</t>
    </r>
  </si>
  <si>
    <t>区分</t>
  </si>
  <si>
    <t>下水道使用料　計算表　（２ヶ月計算）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</si>
</sst>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円&quot;"/>
  </numFmts>
  <fonts count="41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3" fillId="34" borderId="19" xfId="0" applyNumberFormat="1" applyFont="1" applyFill="1" applyBorder="1" applyAlignment="1">
      <alignment vertical="center"/>
    </xf>
    <xf numFmtId="0" fontId="3" fillId="34" borderId="20" xfId="0" applyNumberFormat="1" applyFont="1" applyFill="1" applyBorder="1" applyAlignment="1">
      <alignment vertical="center"/>
    </xf>
    <xf numFmtId="0" fontId="3" fillId="34" borderId="21" xfId="0" applyNumberFormat="1" applyFont="1" applyFill="1" applyBorder="1" applyAlignment="1">
      <alignment vertical="center"/>
    </xf>
    <xf numFmtId="0" fontId="3" fillId="34" borderId="22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120" zoomScaleNormal="120" zoomScalePageLayoutView="0" workbookViewId="0" topLeftCell="A1">
      <selection activeCell="B3" sqref="B3"/>
    </sheetView>
  </sheetViews>
  <sheetFormatPr defaultColWidth="8.796875" defaultRowHeight="15" customHeight="1"/>
  <cols>
    <col min="1" max="5" width="10.59765625" style="1" customWidth="1"/>
    <col min="6" max="6" width="8.09765625" style="1" customWidth="1"/>
    <col min="7" max="7" width="3.09765625" style="1" customWidth="1"/>
    <col min="8" max="8" width="10.59765625" style="1" customWidth="1"/>
    <col min="9" max="16384" width="9" style="1" customWidth="1"/>
  </cols>
  <sheetData>
    <row r="1" ht="15" customHeight="1">
      <c r="A1" s="1" t="s">
        <v>18</v>
      </c>
    </row>
    <row r="3" spans="1:8" ht="15" customHeight="1">
      <c r="A3" s="1" t="s">
        <v>5</v>
      </c>
      <c r="B3" s="3">
        <v>30</v>
      </c>
      <c r="C3" s="1" t="s">
        <v>8</v>
      </c>
      <c r="D3" s="4" t="s">
        <v>17</v>
      </c>
      <c r="E3" s="5" t="s">
        <v>1</v>
      </c>
      <c r="F3" s="18" t="s">
        <v>0</v>
      </c>
      <c r="G3" s="18"/>
      <c r="H3" s="6" t="s">
        <v>2</v>
      </c>
    </row>
    <row r="4" spans="4:8" ht="15" customHeight="1">
      <c r="D4" s="7" t="s">
        <v>6</v>
      </c>
      <c r="E4" s="8">
        <v>1500</v>
      </c>
      <c r="F4" s="14">
        <f>IF(B3&gt;20,20,B3)</f>
        <v>20</v>
      </c>
      <c r="G4" s="15" t="s">
        <v>16</v>
      </c>
      <c r="H4" s="9">
        <f>IF(B3&gt;0,E4,0)</f>
        <v>1500</v>
      </c>
    </row>
    <row r="5" spans="1:8" ht="15" customHeight="1">
      <c r="A5" s="1" t="s">
        <v>2</v>
      </c>
      <c r="B5" s="2">
        <f>SUM(H4:H12)</f>
        <v>2300</v>
      </c>
      <c r="D5" s="7" t="s">
        <v>7</v>
      </c>
      <c r="E5" s="8">
        <v>80</v>
      </c>
      <c r="F5" s="14">
        <f>IF(B3&lt;21,0,IF(B3&lt;41,B3-20,20))</f>
        <v>10</v>
      </c>
      <c r="G5" s="15" t="s">
        <v>16</v>
      </c>
      <c r="H5" s="9">
        <f aca="true" t="shared" si="0" ref="H5:H12">E5*F5</f>
        <v>800</v>
      </c>
    </row>
    <row r="6" spans="1:8" ht="15" customHeight="1">
      <c r="A6" s="1" t="s">
        <v>3</v>
      </c>
      <c r="B6" s="2">
        <f>ROUNDDOWN(B5*0.1,0)</f>
        <v>230</v>
      </c>
      <c r="D6" s="7" t="s">
        <v>9</v>
      </c>
      <c r="E6" s="8">
        <v>90</v>
      </c>
      <c r="F6" s="14">
        <f>IF(B3&lt;41,0,IF(B3&lt;81,B3-40,40))</f>
        <v>0</v>
      </c>
      <c r="G6" s="15" t="s">
        <v>16</v>
      </c>
      <c r="H6" s="9">
        <f t="shared" si="0"/>
        <v>0</v>
      </c>
    </row>
    <row r="7" spans="1:8" ht="15" customHeight="1">
      <c r="A7" s="1" t="s">
        <v>4</v>
      </c>
      <c r="B7" s="13">
        <f>B5+B6</f>
        <v>2530</v>
      </c>
      <c r="D7" s="7" t="s">
        <v>10</v>
      </c>
      <c r="E7" s="8">
        <v>100</v>
      </c>
      <c r="F7" s="14">
        <f>IF(B3&lt;81,0,IF(B3&lt;121,B3-80,40))</f>
        <v>0</v>
      </c>
      <c r="G7" s="15" t="s">
        <v>16</v>
      </c>
      <c r="H7" s="9">
        <f t="shared" si="0"/>
        <v>0</v>
      </c>
    </row>
    <row r="8" spans="4:8" ht="15" customHeight="1">
      <c r="D8" s="7" t="s">
        <v>11</v>
      </c>
      <c r="E8" s="8">
        <v>110</v>
      </c>
      <c r="F8" s="14">
        <f>IF(B3&lt;121,0,IF(B3&lt;181,B3-120,60))</f>
        <v>0</v>
      </c>
      <c r="G8" s="15" t="s">
        <v>16</v>
      </c>
      <c r="H8" s="9">
        <f t="shared" si="0"/>
        <v>0</v>
      </c>
    </row>
    <row r="9" spans="4:8" ht="15" customHeight="1">
      <c r="D9" s="7" t="s">
        <v>12</v>
      </c>
      <c r="E9" s="8">
        <v>130</v>
      </c>
      <c r="F9" s="14">
        <f>IF(B3&lt;181,0,IF(B3&lt;241,B3-180,60))</f>
        <v>0</v>
      </c>
      <c r="G9" s="15" t="s">
        <v>16</v>
      </c>
      <c r="H9" s="9">
        <f t="shared" si="0"/>
        <v>0</v>
      </c>
    </row>
    <row r="10" spans="4:8" ht="15" customHeight="1">
      <c r="D10" s="7" t="s">
        <v>13</v>
      </c>
      <c r="E10" s="8">
        <v>140</v>
      </c>
      <c r="F10" s="14">
        <f>IF(B3&lt;241,0,IF(B3&lt;301,B3-240,60))</f>
        <v>0</v>
      </c>
      <c r="G10" s="15" t="s">
        <v>16</v>
      </c>
      <c r="H10" s="9">
        <f t="shared" si="0"/>
        <v>0</v>
      </c>
    </row>
    <row r="11" spans="4:8" ht="15" customHeight="1">
      <c r="D11" s="7" t="s">
        <v>14</v>
      </c>
      <c r="E11" s="8">
        <v>150</v>
      </c>
      <c r="F11" s="14">
        <f>IF(B3&lt;301,0,IF(B3&lt;361,B3-300,60))</f>
        <v>0</v>
      </c>
      <c r="G11" s="15" t="s">
        <v>16</v>
      </c>
      <c r="H11" s="9">
        <f t="shared" si="0"/>
        <v>0</v>
      </c>
    </row>
    <row r="12" spans="4:8" ht="15" customHeight="1">
      <c r="D12" s="10" t="s">
        <v>15</v>
      </c>
      <c r="E12" s="11">
        <v>160</v>
      </c>
      <c r="F12" s="16">
        <f>IF(B3&lt;361,0,B3-360)</f>
        <v>0</v>
      </c>
      <c r="G12" s="17" t="s">
        <v>16</v>
      </c>
      <c r="H12" s="12">
        <f t="shared" si="0"/>
        <v>0</v>
      </c>
    </row>
  </sheetData>
  <sheetProtection/>
  <mergeCells count="1">
    <mergeCell ref="F3:G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gesui-sm02</dc:creator>
  <cp:keywords/>
  <dc:description/>
  <cp:lastModifiedBy>上嶋裕大</cp:lastModifiedBy>
  <cp:lastPrinted>2019-09-03T00:48:04Z</cp:lastPrinted>
  <dcterms:created xsi:type="dcterms:W3CDTF">2009-01-28T01:42:03Z</dcterms:created>
  <dcterms:modified xsi:type="dcterms:W3CDTF">2019-12-26T07:13:27Z</dcterms:modified>
  <cp:category/>
  <cp:version/>
  <cp:contentType/>
  <cp:contentStatus/>
</cp:coreProperties>
</file>