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v\08 上下水道部\01 上水道課\★04 給水係\17 調査物・提出関係\R2年度\28経営比較分析表\"/>
    </mc:Choice>
  </mc:AlternateContent>
  <workbookProtection workbookAlgorithmName="SHA-512" workbookHashValue="7dgQw5VjHOZs2Z5ZlAajVbXN0mZTKhOZmGSvWyvhon9gArQFj/eMB13SAy9LRIMVDQittHleMsEX1vkWzgdk+w==" workbookSaltValue="U/ZzKFqoC7q3TKo3UHbtpw==" workbookSpinCount="100000" lockStructure="1"/>
  <bookViews>
    <workbookView xWindow="0" yWindow="0" windowWidth="15360" windowHeight="7635"/>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<sst xmlns="http://schemas.openxmlformats.org/spreadsheetml/2006/main" count="233" uniqueCount="116">
  <si>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</si>
  <si>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</si>
  <si>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</si>
  <si>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</si>
  <si>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</si>
  <si>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</si>
  <si>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</si>
  <si>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</si>
  <si>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</si>
  <si>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</si>
  <si>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</si>
  <si>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</si>
  <si>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</si>
  <si>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</si>
  <si>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</si>
  <si>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</si>
  <si>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</si>
  <si>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</si>
  <si>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</si>
  <si>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</si>
  <si>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</si>
  <si>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</si>
  <si>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</si>
  <si>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</si>
  <si>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</si>
  <si>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</si>
  <si>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</si>
  <si>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</si>
  <si>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</si>
  <si>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</si>
  <si>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</si>
  <si>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</si>
  <si>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</si>
  <si>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</si>
  <si>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</si>
  <si>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</si>
  <si>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</si>
  <si>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</si>
  <si>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</si>
  <si>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</si>
  <si>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</si>
  <si>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</si>
  <si>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</si>
  <si>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</si>
  <si>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</si>
  <si>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</si>
  <si>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</si>
  <si>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</si>
  <si>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</si>
  <si>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</si>
  <si>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</si>
  <si>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</si>
  <si>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</si>
  <si>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</si>
  <si>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</si>
  <si>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</si>
  <si>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</si>
  <si>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</si>
  <si>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</si>
  <si>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</si>
  <si>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</si>
  <si>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</si>
  <si>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</si>
  <si>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</si>
  <si>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</si>
  <si>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</si>
  <si>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</si>
  <si>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</si>
  <si>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</si>
  <si>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</si>
  <si>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</si>
  <si>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</si>
  <si>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</si>
  <si>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</si>
  <si>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</si>
  <si>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</si>
  <si>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</si>
  <si>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</si>
  <si>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</si>
  <si>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</si>
  <si>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</si>
  <si>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</si>
  <si>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</si>
  <si>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</si>
  <si>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</si>
  <si>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</si>
  <si>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</si>
  <si>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</si>
  <si>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</si>
  <si>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</si>
  <si>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</si>
  <si>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</si>
  <si>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</si>
  <si>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</si>
  <si>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甲斐市</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</si>
  <si>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</si>
  <si>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</si>
  <si>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</si>
  <si>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</si>
  <si>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</si>
  <si>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</si>
  <si>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</si>
  <si>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</si>
  <si>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</si>
  <si>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</si>
  <si>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</si>
  <si>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</si>
  <si>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</si>
  <si>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</si>
  <si>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</si>
  <si>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</si>
  <si>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</si>
  <si>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</si>
  <si>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xml:space="preserve">【③管路更新率】
管路については平成13～14年度に大規模な老朽管の布設替工事を行っているが、今後増加する老朽管の長寿命化や計画的な布設替え等の検討を行う。
また、施設の機器等については更新計画並びに予算を考慮しつつ順次更新を行う予定であり、今後も安全・安心な水の供給に努めていく。
</t>
    <rPh sb="9" eb="11">
      <t>カンロ</t>
    </rPh>
    <rPh sb="26" eb="29">
      <t>ダイキボ</t>
    </rPh>
    <rPh sb="40" eb="41">
      <t>オコナ</t>
    </rPh>
    <rPh sb="47" eb="49">
      <t>コンゴ</t>
    </rPh>
    <rPh sb="49" eb="51">
      <t>ゾウカ</t>
    </rPh>
    <rPh sb="53" eb="55">
      <t>ロウキュウ</t>
    </rPh>
    <rPh sb="55" eb="56">
      <t>カン</t>
    </rPh>
    <rPh sb="57" eb="58">
      <t>チョウ</t>
    </rPh>
    <rPh sb="58" eb="61">
      <t>ジュミョウカ</t>
    </rPh>
    <rPh sb="62" eb="65">
      <t>ケイカクテキ</t>
    </rPh>
    <rPh sb="66" eb="68">
      <t>フセツ</t>
    </rPh>
    <rPh sb="68" eb="69">
      <t>ガ</t>
    </rPh>
    <rPh sb="70" eb="71">
      <t>トウ</t>
    </rPh>
    <rPh sb="72" eb="74">
      <t>ケントウ</t>
    </rPh>
    <rPh sb="75" eb="76">
      <t>オコナ</t>
    </rPh>
    <phoneticPr fontId="4"/>
  </si>
  <si>
    <t>【①収益的収支比率】
定住人口が少なく、少子・高齢化や節水意識の定着等により、給水収益の増加が見込めず、現状は一般会計からの繰入金に頼らざるを得ない状況である。
【④企業債残高対給水収益比率】
簡易水道事業の整備として多額の地方債の発行を行い地域の要望に対応してきたことから、類似団体平均値より上回っているが、施設・機器等の長寿命化を図り更新費用を抑制していく。
【⑤料金回収率・⑥給水原価】
給水に係る費用の増加により、給水原価が増加している。料金回収率については、昨年度より微減となっており、類似団体の平均より大幅に下回っている。
【⑦施設利用率】
類似団体平均値と比較すると上回っているが、給水人口の減少等を踏まえ、今後も適正な維持管理について検討していく。
【⑧有収率】
昨年度は、漏水等の影響により、有収率が減少した。漏水調査を引き続き行い、適正な維持管理に努めていく。</t>
    <rPh sb="44" eb="46">
      <t>ゾウカ</t>
    </rPh>
    <rPh sb="47" eb="49">
      <t>ミコ</t>
    </rPh>
    <rPh sb="163" eb="164">
      <t>チョウ</t>
    </rPh>
    <rPh sb="164" eb="167">
      <t>ジュミョウカ</t>
    </rPh>
    <rPh sb="168" eb="169">
      <t>ハカ</t>
    </rPh>
    <rPh sb="170" eb="172">
      <t>コウシン</t>
    </rPh>
    <rPh sb="172" eb="174">
      <t>ヒヨウ</t>
    </rPh>
    <rPh sb="175" eb="177">
      <t>ヨクセイ</t>
    </rPh>
    <rPh sb="207" eb="209">
      <t>ゾウカ</t>
    </rPh>
    <rPh sb="236" eb="239">
      <t>サクネンド</t>
    </rPh>
    <rPh sb="241" eb="243">
      <t>ビゲン</t>
    </rPh>
    <rPh sb="250" eb="252">
      <t>ルイジ</t>
    </rPh>
    <rPh sb="252" eb="254">
      <t>ダンタイ</t>
    </rPh>
    <rPh sb="255" eb="257">
      <t>ヘイキン</t>
    </rPh>
    <rPh sb="259" eb="261">
      <t>オオハバ</t>
    </rPh>
    <rPh sb="262" eb="264">
      <t>シタマワ</t>
    </rPh>
    <rPh sb="344" eb="347">
      <t>サクネンド</t>
    </rPh>
    <rPh sb="349" eb="351">
      <t>ロウスイ</t>
    </rPh>
    <rPh sb="351" eb="352">
      <t>トウ</t>
    </rPh>
    <rPh sb="353" eb="355">
      <t>エイキョウ</t>
    </rPh>
    <rPh sb="359" eb="362">
      <t>ユウシュウリツ</t>
    </rPh>
    <rPh sb="363" eb="365">
      <t>ゲンショウ</t>
    </rPh>
    <rPh sb="368" eb="370">
      <t>ロウスイ</t>
    </rPh>
    <rPh sb="370" eb="372">
      <t>チョウサ</t>
    </rPh>
    <rPh sb="373" eb="374">
      <t>ヒ</t>
    </rPh>
    <rPh sb="375" eb="376">
      <t>ツヅ</t>
    </rPh>
    <rPh sb="377" eb="378">
      <t>オコナ</t>
    </rPh>
    <phoneticPr fontId="4"/>
  </si>
  <si>
    <t xml:space="preserve">簡易水道区域については、定住人口が少なく地域性及び少子・高齢化などにより、人口の増加が今後も見込めない状況であることから、使用水量の減少が予想される。
持続可能な経営に向け、経営戦略の改定を検討し、より効率的な事業運営に努めていく。
</t>
    <rPh sb="20" eb="23">
      <t>チイキセイ</t>
    </rPh>
    <rPh sb="23" eb="24">
      <t>オヨ</t>
    </rPh>
    <rPh sb="25" eb="27">
      <t>ショウシ</t>
    </rPh>
    <rPh sb="76" eb="78">
      <t>ジゾク</t>
    </rPh>
    <rPh sb="78" eb="80">
      <t>カノウ</t>
    </rPh>
    <rPh sb="81" eb="83">
      <t>ケイエイ</t>
    </rPh>
    <rPh sb="84" eb="85">
      <t>ム</t>
    </rPh>
    <rPh sb="87" eb="91">
      <t>ケイエイセンリャク</t>
    </rPh>
    <rPh sb="92" eb="94">
      <t>カイテイ</t>
    </rPh>
    <rPh sb="95" eb="97">
      <t>ケントウ</t>
    </rPh>
    <rPh sb="101" eb="103">
      <t>コウリツ</t>
    </rPh>
    <rPh sb="103" eb="104">
      <t>テキ</t>
    </rPh>
    <rPh sb="105" eb="107">
      <t>ジギョウ</t>
    </rPh>
    <rPh sb="107" eb="109">
      <t>ウンエイ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</si>
</sst>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0.34</c:v>
                </c:pt>
                <c:pt idx="1">
                  <c:v>0.09</c:v>
                </c:pt>
                <c:pt idx="2" formatCode="#,##0.00;&quot;△&quot;#,##0.00">
                  <c:v>0</c:v>
                </c:pt>
                <c:pt idx="3">
                  <c:v>0.05</c:v>
                </c:pt>
                <c:pt idx="4" formatCode="#,##0.00;&quot;△&quot;#,##0.00">
                  <c:v>0</c:v>
                </c:pt>
              </c:numCache>
            </c:numRef>
          </c:val>
          <c:extLst>
            <c:ext xmlns:c16="http://schemas.microsoft.com/office/drawing/2014/chart" uri="{C3380CC4-5D6E-409C-BE32-E72D297353CC}">
              <c16:uniqueId val="{00000000-A41C-45EE-9ED8-9B0A0EBE43F8}"/>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1.26</c:v>
                </c:pt>
                <c:pt idx="1">
                  <c:v>0.78</c:v>
                </c:pt>
                <c:pt idx="2">
                  <c:v>0.56999999999999995</c:v>
                </c:pt>
                <c:pt idx="3">
                  <c:v>0.62</c:v>
                </c:pt>
                <c:pt idx="4">
                  <c:v>0.39</c:v>
                </c:pt>
              </c:numCache>
            </c:numRef>
          </c:val>
          <c:smooth val="0"/>
          <c:extLst>
            <c:ext xmlns:c16="http://schemas.microsoft.com/office/drawing/2014/chart" uri="{C3380CC4-5D6E-409C-BE32-E72D297353CC}">
              <c16:uniqueId val="{00000001-A41C-45EE-9ED8-9B0A0EBE43F8}"/>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53.87</c:v>
                </c:pt>
                <c:pt idx="1">
                  <c:v>50.27</c:v>
                </c:pt>
                <c:pt idx="2">
                  <c:v>48.7</c:v>
                </c:pt>
                <c:pt idx="3">
                  <c:v>50.78</c:v>
                </c:pt>
                <c:pt idx="4">
                  <c:v>48.04</c:v>
                </c:pt>
              </c:numCache>
            </c:numRef>
          </c:val>
          <c:extLst>
            <c:ext xmlns:c16="http://schemas.microsoft.com/office/drawing/2014/chart" uri="{C3380CC4-5D6E-409C-BE32-E72D297353CC}">
              <c16:uniqueId val="{00000000-8B75-425D-9AD0-19CCBEC8DC4A}"/>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72.03</c:v>
                </c:pt>
                <c:pt idx="1">
                  <c:v>72.11</c:v>
                </c:pt>
                <c:pt idx="2">
                  <c:v>74.05</c:v>
                </c:pt>
                <c:pt idx="3">
                  <c:v>73.25</c:v>
                </c:pt>
                <c:pt idx="4">
                  <c:v>75.06</c:v>
                </c:pt>
              </c:numCache>
            </c:numRef>
          </c:val>
          <c:smooth val="0"/>
          <c:extLst>
            <c:ext xmlns:c16="http://schemas.microsoft.com/office/drawing/2014/chart" uri="{C3380CC4-5D6E-409C-BE32-E72D297353CC}">
              <c16:uniqueId val="{00000001-8B75-425D-9AD0-19CCBEC8DC4A}"/>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098-46FD-9C06-62D7B7987B3F}"/>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098-46FD-9C06-62D7B7987B3F}"/>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1F1-4F6E-BA40-7EDC43EDDD3B}"/>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1F1-4F6E-BA40-7EDC43EDDD3B}"/>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D57-400C-80BB-85F6112943C4}"/>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D57-400C-80BB-85F6112943C4}"/>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3AB-4625-9FDF-0F9C86D6AD6A}"/>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3AB-4625-9FDF-0F9C86D6AD6A}"/>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2177.91</c:v>
                </c:pt>
                <c:pt idx="1">
                  <c:v>2077.4</c:v>
                </c:pt>
                <c:pt idx="2">
                  <c:v>1835.8</c:v>
                </c:pt>
                <c:pt idx="3">
                  <c:v>1631.45</c:v>
                </c:pt>
                <c:pt idx="4">
                  <c:v>1555.92</c:v>
                </c:pt>
              </c:numCache>
            </c:numRef>
          </c:val>
          <c:extLst>
            <c:ext xmlns:c16="http://schemas.microsoft.com/office/drawing/2014/chart" uri="{C3380CC4-5D6E-409C-BE32-E72D297353CC}">
              <c16:uniqueId val="{00000000-1802-4CC7-A0A6-0473D8C6B466}"/>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1510.14</c:v>
                </c:pt>
                <c:pt idx="1">
                  <c:v>1595.62</c:v>
                </c:pt>
                <c:pt idx="2">
                  <c:v>1302.33</c:v>
                </c:pt>
                <c:pt idx="3">
                  <c:v>1274.21</c:v>
                </c:pt>
                <c:pt idx="4">
                  <c:v>1183.92</c:v>
                </c:pt>
              </c:numCache>
            </c:numRef>
          </c:val>
          <c:smooth val="0"/>
          <c:extLst>
            <c:ext xmlns:c16="http://schemas.microsoft.com/office/drawing/2014/chart" uri="{C3380CC4-5D6E-409C-BE32-E72D297353CC}">
              <c16:uniqueId val="{00000001-1802-4CC7-A0A6-0473D8C6B466}"/>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22.92</c:v>
                </c:pt>
                <c:pt idx="1">
                  <c:v>20.64</c:v>
                </c:pt>
                <c:pt idx="2">
                  <c:v>22.06</c:v>
                </c:pt>
                <c:pt idx="3">
                  <c:v>22.1</c:v>
                </c:pt>
                <c:pt idx="4">
                  <c:v>21.1</c:v>
                </c:pt>
              </c:numCache>
            </c:numRef>
          </c:val>
          <c:extLst>
            <c:ext xmlns:c16="http://schemas.microsoft.com/office/drawing/2014/chart" uri="{C3380CC4-5D6E-409C-BE32-E72D297353CC}">
              <c16:uniqueId val="{00000000-F974-4509-8D4E-EAE169737E97}"/>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22.67</c:v>
                </c:pt>
                <c:pt idx="1">
                  <c:v>37.92</c:v>
                </c:pt>
                <c:pt idx="2">
                  <c:v>40.89</c:v>
                </c:pt>
                <c:pt idx="3">
                  <c:v>41.25</c:v>
                </c:pt>
                <c:pt idx="4">
                  <c:v>42.5</c:v>
                </c:pt>
              </c:numCache>
            </c:numRef>
          </c:val>
          <c:smooth val="0"/>
          <c:extLst>
            <c:ext xmlns:c16="http://schemas.microsoft.com/office/drawing/2014/chart" uri="{C3380CC4-5D6E-409C-BE32-E72D297353CC}">
              <c16:uniqueId val="{00000001-F974-4509-8D4E-EAE169737E97}"/>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611.23</c:v>
                </c:pt>
                <c:pt idx="1">
                  <c:v>683</c:v>
                </c:pt>
                <c:pt idx="2">
                  <c:v>611.24</c:v>
                </c:pt>
                <c:pt idx="3">
                  <c:v>642.86</c:v>
                </c:pt>
                <c:pt idx="4">
                  <c:v>688.48</c:v>
                </c:pt>
              </c:numCache>
            </c:numRef>
          </c:val>
          <c:extLst>
            <c:ext xmlns:c16="http://schemas.microsoft.com/office/drawing/2014/chart" uri="{C3380CC4-5D6E-409C-BE32-E72D297353CC}">
              <c16:uniqueId val="{00000000-AAC3-4054-A0F8-9E81A8FB0FB6}"/>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789.62</c:v>
                </c:pt>
                <c:pt idx="1">
                  <c:v>423.18</c:v>
                </c:pt>
                <c:pt idx="2">
                  <c:v>383.2</c:v>
                </c:pt>
                <c:pt idx="3">
                  <c:v>383.25</c:v>
                </c:pt>
                <c:pt idx="4">
                  <c:v>377.72</c:v>
                </c:pt>
              </c:numCache>
            </c:numRef>
          </c:val>
          <c:smooth val="0"/>
          <c:extLst>
            <c:ext xmlns:c16="http://schemas.microsoft.com/office/drawing/2014/chart" uri="{C3380CC4-5D6E-409C-BE32-E72D297353CC}">
              <c16:uniqueId val="{00000001-AAC3-4054-A0F8-9E81A8FB0FB6}"/>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60.34</c:v>
                </c:pt>
                <c:pt idx="1">
                  <c:v>57.57</c:v>
                </c:pt>
                <c:pt idx="2">
                  <c:v>61.14</c:v>
                </c:pt>
                <c:pt idx="3">
                  <c:v>69.66</c:v>
                </c:pt>
                <c:pt idx="4">
                  <c:v>70.8</c:v>
                </c:pt>
              </c:numCache>
            </c:numRef>
          </c:val>
          <c:extLst>
            <c:ext xmlns:c16="http://schemas.microsoft.com/office/drawing/2014/chart" uri="{C3380CC4-5D6E-409C-BE32-E72D297353CC}">
              <c16:uniqueId val="{00000000-50A2-40B0-A8DA-DC654108E9DF}"/>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48.7</c:v>
                </c:pt>
                <c:pt idx="1">
                  <c:v>46.9</c:v>
                </c:pt>
                <c:pt idx="2">
                  <c:v>47.95</c:v>
                </c:pt>
                <c:pt idx="3">
                  <c:v>48.26</c:v>
                </c:pt>
                <c:pt idx="4">
                  <c:v>48.01</c:v>
                </c:pt>
              </c:numCache>
            </c:numRef>
          </c:val>
          <c:smooth val="0"/>
          <c:extLst>
            <c:ext xmlns:c16="http://schemas.microsoft.com/office/drawing/2014/chart" uri="{C3380CC4-5D6E-409C-BE32-E72D297353CC}">
              <c16:uniqueId val="{00000001-50A2-40B0-A8DA-DC654108E9DF}"/>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72.11</c:v>
                </c:pt>
                <c:pt idx="1">
                  <c:v>72.739999999999995</c:v>
                </c:pt>
                <c:pt idx="2">
                  <c:v>72.73</c:v>
                </c:pt>
                <c:pt idx="3">
                  <c:v>62.16</c:v>
                </c:pt>
                <c:pt idx="4">
                  <c:v>54.66</c:v>
                </c:pt>
              </c:numCache>
            </c:numRef>
          </c:val>
          <c:extLst>
            <c:ext xmlns:c16="http://schemas.microsoft.com/office/drawing/2014/chart" uri="{C3380CC4-5D6E-409C-BE32-E72D297353CC}">
              <c16:uniqueId val="{00000000-2DC6-4C1F-919E-A408E2401DA4}"/>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74.959999999999994</c:v>
                </c:pt>
                <c:pt idx="1">
                  <c:v>74.63</c:v>
                </c:pt>
                <c:pt idx="2">
                  <c:v>74.900000000000006</c:v>
                </c:pt>
                <c:pt idx="3">
                  <c:v>72.72</c:v>
                </c:pt>
                <c:pt idx="4">
                  <c:v>72.75</c:v>
                </c:pt>
              </c:numCache>
            </c:numRef>
          </c:val>
          <c:smooth val="0"/>
          <c:extLst>
            <c:ext xmlns:c16="http://schemas.microsoft.com/office/drawing/2014/chart" uri="{C3380CC4-5D6E-409C-BE32-E72D297353CC}">
              <c16:uniqueId val="{00000001-2DC6-4C1F-919E-A408E2401DA4}"/>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【1,084.05】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【300.47】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【53.46】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J43" zoomScaleNormal="100" workbookViewId="0">
      <selection activeCell="B60" sqref="B60:BJ61"/>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山梨県　甲斐市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75"/>
      <c r="AE6" s="75"/>
      <c r="AF6" s="75"/>
      <c r="AG6" s="7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2" t="s">
        <v>1</v>
      </c>
      <c r="C7" s="72"/>
      <c r="D7" s="72"/>
      <c r="E7" s="72"/>
      <c r="F7" s="72"/>
      <c r="G7" s="72"/>
      <c r="H7" s="72"/>
      <c r="I7" s="72" t="s">
        <v>2</v>
      </c>
      <c r="J7" s="72"/>
      <c r="K7" s="72"/>
      <c r="L7" s="72"/>
      <c r="M7" s="72"/>
      <c r="N7" s="72"/>
      <c r="O7" s="72"/>
      <c r="P7" s="72" t="s">
        <v>3</v>
      </c>
      <c r="Q7" s="72"/>
      <c r="R7" s="72"/>
      <c r="S7" s="72"/>
      <c r="T7" s="72"/>
      <c r="U7" s="72"/>
      <c r="V7" s="72"/>
      <c r="W7" s="72" t="s">
        <v>4</v>
      </c>
      <c r="X7" s="72"/>
      <c r="Y7" s="72"/>
      <c r="Z7" s="72"/>
      <c r="AA7" s="72"/>
      <c r="AB7" s="72"/>
      <c r="AC7" s="72"/>
      <c r="AD7" s="72" t="s">
        <v>5</v>
      </c>
      <c r="AE7" s="72"/>
      <c r="AF7" s="72"/>
      <c r="AG7" s="72"/>
      <c r="AH7" s="72"/>
      <c r="AI7" s="72"/>
      <c r="AJ7" s="72"/>
      <c r="AK7" s="2"/>
      <c r="AL7" s="72" t="s">
        <v>6</v>
      </c>
      <c r="AM7" s="72"/>
      <c r="AN7" s="72"/>
      <c r="AO7" s="72"/>
      <c r="AP7" s="72"/>
      <c r="AQ7" s="72"/>
      <c r="AR7" s="72"/>
      <c r="AS7" s="72"/>
      <c r="AT7" s="72" t="s">
        <v>7</v>
      </c>
      <c r="AU7" s="72"/>
      <c r="AV7" s="72"/>
      <c r="AW7" s="72"/>
      <c r="AX7" s="72"/>
      <c r="AY7" s="72"/>
      <c r="AZ7" s="72"/>
      <c r="BA7" s="72"/>
      <c r="BB7" s="72" t="s">
        <v>8</v>
      </c>
      <c r="BC7" s="72"/>
      <c r="BD7" s="72"/>
      <c r="BE7" s="72"/>
      <c r="BF7" s="72"/>
      <c r="BG7" s="72"/>
      <c r="BH7" s="72"/>
      <c r="BI7" s="72"/>
      <c r="BJ7" s="3"/>
      <c r="BK7" s="3"/>
      <c r="BL7" s="4" t="s">
        <v>9</v>
      </c>
      <c r="BM7" s="5"/>
      <c r="BN7" s="5"/>
      <c r="BO7" s="5"/>
      <c r="BP7" s="5"/>
      <c r="BQ7" s="5"/>
      <c r="BR7" s="5"/>
      <c r="BS7" s="5"/>
      <c r="BT7" s="5"/>
      <c r="BU7" s="5"/>
      <c r="BV7" s="5"/>
      <c r="BW7" s="5"/>
      <c r="BX7" s="5"/>
      <c r="BY7" s="6"/>
    </row>
    <row r="8" spans="1:78" ht="18.75" customHeight="1" x14ac:dyDescent="0.15">
      <c r="A8" s="2"/>
      <c r="B8" s="73" t="str">
        <f>データ!$I$6</f>
        <v>法非適用</v>
      </c>
      <c r="C8" s="73"/>
      <c r="D8" s="73"/>
      <c r="E8" s="73"/>
      <c r="F8" s="73"/>
      <c r="G8" s="73"/>
      <c r="H8" s="73"/>
      <c r="I8" s="73" t="str">
        <f>データ!$J$6</f>
        <v>水道事業</v>
      </c>
      <c r="J8" s="73"/>
      <c r="K8" s="73"/>
      <c r="L8" s="73"/>
      <c r="M8" s="73"/>
      <c r="N8" s="73"/>
      <c r="O8" s="73"/>
      <c r="P8" s="73" t="str">
        <f>データ!$K$6</f>
        <v>簡易水道事業</v>
      </c>
      <c r="Q8" s="73"/>
      <c r="R8" s="73"/>
      <c r="S8" s="73"/>
      <c r="T8" s="73"/>
      <c r="U8" s="73"/>
      <c r="V8" s="73"/>
      <c r="W8" s="73" t="str">
        <f>データ!$L$6</f>
        <v>D4</v>
      </c>
      <c r="X8" s="73"/>
      <c r="Y8" s="73"/>
      <c r="Z8" s="73"/>
      <c r="AA8" s="73"/>
      <c r="AB8" s="73"/>
      <c r="AC8" s="73"/>
      <c r="AD8" s="73" t="str">
        <f>データ!$M$6</f>
        <v>非設置</v>
      </c>
      <c r="AE8" s="73"/>
      <c r="AF8" s="73"/>
      <c r="AG8" s="73"/>
      <c r="AH8" s="73"/>
      <c r="AI8" s="73"/>
      <c r="AJ8" s="73"/>
      <c r="AK8" s="2"/>
      <c r="AL8" s="67">
        <f>データ!$R$6</f>
        <v>75843</v>
      </c>
      <c r="AM8" s="67"/>
      <c r="AN8" s="67"/>
      <c r="AO8" s="67"/>
      <c r="AP8" s="67"/>
      <c r="AQ8" s="67"/>
      <c r="AR8" s="67"/>
      <c r="AS8" s="67"/>
      <c r="AT8" s="66">
        <f>データ!$S$6</f>
        <v>71.95</v>
      </c>
      <c r="AU8" s="66"/>
      <c r="AV8" s="66"/>
      <c r="AW8" s="66"/>
      <c r="AX8" s="66"/>
      <c r="AY8" s="66"/>
      <c r="AZ8" s="66"/>
      <c r="BA8" s="66"/>
      <c r="BB8" s="66">
        <f>データ!$T$6</f>
        <v>1054.1099999999999</v>
      </c>
      <c r="BC8" s="66"/>
      <c r="BD8" s="66"/>
      <c r="BE8" s="66"/>
      <c r="BF8" s="66"/>
      <c r="BG8" s="66"/>
      <c r="BH8" s="66"/>
      <c r="BI8" s="66"/>
      <c r="BJ8" s="3"/>
      <c r="BK8" s="3"/>
      <c r="BL8" s="70" t="s">
        <v>10</v>
      </c>
      <c r="BM8" s="71"/>
      <c r="BN8" s="7" t="s">
        <v>11</v>
      </c>
      <c r="BO8" s="8"/>
      <c r="BP8" s="8"/>
      <c r="BQ8" s="8"/>
      <c r="BR8" s="8"/>
      <c r="BS8" s="8"/>
      <c r="BT8" s="8"/>
      <c r="BU8" s="8"/>
      <c r="BV8" s="8"/>
      <c r="BW8" s="8"/>
      <c r="BX8" s="8"/>
      <c r="BY8" s="9"/>
    </row>
    <row r="9" spans="1:78" ht="18.75" customHeight="1" x14ac:dyDescent="0.15">
      <c r="A9" s="2"/>
      <c r="B9" s="72" t="s">
        <v>12</v>
      </c>
      <c r="C9" s="72"/>
      <c r="D9" s="72"/>
      <c r="E9" s="72"/>
      <c r="F9" s="72"/>
      <c r="G9" s="72"/>
      <c r="H9" s="72"/>
      <c r="I9" s="72" t="s">
        <v>13</v>
      </c>
      <c r="J9" s="72"/>
      <c r="K9" s="72"/>
      <c r="L9" s="72"/>
      <c r="M9" s="72"/>
      <c r="N9" s="72"/>
      <c r="O9" s="72"/>
      <c r="P9" s="72" t="s">
        <v>14</v>
      </c>
      <c r="Q9" s="72"/>
      <c r="R9" s="72"/>
      <c r="S9" s="72"/>
      <c r="T9" s="72"/>
      <c r="U9" s="72"/>
      <c r="V9" s="72"/>
      <c r="W9" s="72" t="s">
        <v>15</v>
      </c>
      <c r="X9" s="72"/>
      <c r="Y9" s="72"/>
      <c r="Z9" s="72"/>
      <c r="AA9" s="72"/>
      <c r="AB9" s="72"/>
      <c r="AC9" s="72"/>
      <c r="AD9" s="2"/>
      <c r="AE9" s="2"/>
      <c r="AF9" s="2"/>
      <c r="AG9" s="2"/>
      <c r="AH9" s="3"/>
      <c r="AI9" s="2"/>
      <c r="AJ9" s="2"/>
      <c r="AK9" s="2"/>
      <c r="AL9" s="72" t="s">
        <v>16</v>
      </c>
      <c r="AM9" s="72"/>
      <c r="AN9" s="72"/>
      <c r="AO9" s="72"/>
      <c r="AP9" s="72"/>
      <c r="AQ9" s="72"/>
      <c r="AR9" s="72"/>
      <c r="AS9" s="72"/>
      <c r="AT9" s="72" t="s">
        <v>17</v>
      </c>
      <c r="AU9" s="72"/>
      <c r="AV9" s="72"/>
      <c r="AW9" s="72"/>
      <c r="AX9" s="72"/>
      <c r="AY9" s="72"/>
      <c r="AZ9" s="72"/>
      <c r="BA9" s="72"/>
      <c r="BB9" s="72" t="s">
        <v>18</v>
      </c>
      <c r="BC9" s="72"/>
      <c r="BD9" s="72"/>
      <c r="BE9" s="72"/>
      <c r="BF9" s="72"/>
      <c r="BG9" s="72"/>
      <c r="BH9" s="72"/>
      <c r="BI9" s="72"/>
      <c r="BJ9" s="3"/>
      <c r="BK9" s="3"/>
      <c r="BL9" s="64" t="s">
        <v>19</v>
      </c>
      <c r="BM9" s="65"/>
      <c r="BN9" s="10" t="s">
        <v>20</v>
      </c>
      <c r="BO9" s="11"/>
      <c r="BP9" s="11"/>
      <c r="BQ9" s="11"/>
      <c r="BR9" s="11"/>
      <c r="BS9" s="11"/>
      <c r="BT9" s="11"/>
      <c r="BU9" s="11"/>
      <c r="BV9" s="11"/>
      <c r="BW9" s="11"/>
      <c r="BX9" s="11"/>
      <c r="BY9" s="12"/>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1.21</v>
      </c>
      <c r="Q10" s="66"/>
      <c r="R10" s="66"/>
      <c r="S10" s="66"/>
      <c r="T10" s="66"/>
      <c r="U10" s="66"/>
      <c r="V10" s="66"/>
      <c r="W10" s="67">
        <f>データ!$Q$6</f>
        <v>2310</v>
      </c>
      <c r="X10" s="67"/>
      <c r="Y10" s="67"/>
      <c r="Z10" s="67"/>
      <c r="AA10" s="67"/>
      <c r="AB10" s="67"/>
      <c r="AC10" s="67"/>
      <c r="AD10" s="2"/>
      <c r="AE10" s="2"/>
      <c r="AF10" s="2"/>
      <c r="AG10" s="2"/>
      <c r="AH10" s="2"/>
      <c r="AI10" s="2"/>
      <c r="AJ10" s="2"/>
      <c r="AK10" s="2"/>
      <c r="AL10" s="67">
        <f>データ!$U$6</f>
        <v>913</v>
      </c>
      <c r="AM10" s="67"/>
      <c r="AN10" s="67"/>
      <c r="AO10" s="67"/>
      <c r="AP10" s="67"/>
      <c r="AQ10" s="67"/>
      <c r="AR10" s="67"/>
      <c r="AS10" s="67"/>
      <c r="AT10" s="66">
        <f>データ!$V$6</f>
        <v>2</v>
      </c>
      <c r="AU10" s="66"/>
      <c r="AV10" s="66"/>
      <c r="AW10" s="66"/>
      <c r="AX10" s="66"/>
      <c r="AY10" s="66"/>
      <c r="AZ10" s="66"/>
      <c r="BA10" s="66"/>
      <c r="BB10" s="66">
        <f>データ!$W$6</f>
        <v>456.5</v>
      </c>
      <c r="BC10" s="66"/>
      <c r="BD10" s="66"/>
      <c r="BE10" s="66"/>
      <c r="BF10" s="66"/>
      <c r="BG10" s="66"/>
      <c r="BH10" s="66"/>
      <c r="BI10" s="66"/>
      <c r="BJ10" s="2"/>
      <c r="BK10" s="2"/>
      <c r="BL10" s="68" t="s">
        <v>21</v>
      </c>
      <c r="BM10" s="69"/>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0" t="s">
        <v>114</v>
      </c>
      <c r="BM16" s="51"/>
      <c r="BN16" s="51"/>
      <c r="BO16" s="51"/>
      <c r="BP16" s="51"/>
      <c r="BQ16" s="51"/>
      <c r="BR16" s="51"/>
      <c r="BS16" s="51"/>
      <c r="BT16" s="51"/>
      <c r="BU16" s="51"/>
      <c r="BV16" s="51"/>
      <c r="BW16" s="51"/>
      <c r="BX16" s="51"/>
      <c r="BY16" s="51"/>
      <c r="BZ16" s="52"/>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0"/>
      <c r="BM17" s="51"/>
      <c r="BN17" s="51"/>
      <c r="BO17" s="51"/>
      <c r="BP17" s="51"/>
      <c r="BQ17" s="51"/>
      <c r="BR17" s="51"/>
      <c r="BS17" s="51"/>
      <c r="BT17" s="51"/>
      <c r="BU17" s="51"/>
      <c r="BV17" s="51"/>
      <c r="BW17" s="51"/>
      <c r="BX17" s="51"/>
      <c r="BY17" s="51"/>
      <c r="BZ17" s="52"/>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0"/>
      <c r="BM18" s="51"/>
      <c r="BN18" s="51"/>
      <c r="BO18" s="51"/>
      <c r="BP18" s="51"/>
      <c r="BQ18" s="51"/>
      <c r="BR18" s="51"/>
      <c r="BS18" s="51"/>
      <c r="BT18" s="51"/>
      <c r="BU18" s="51"/>
      <c r="BV18" s="51"/>
      <c r="BW18" s="51"/>
      <c r="BX18" s="51"/>
      <c r="BY18" s="51"/>
      <c r="BZ18" s="52"/>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0"/>
      <c r="BM19" s="51"/>
      <c r="BN19" s="51"/>
      <c r="BO19" s="51"/>
      <c r="BP19" s="51"/>
      <c r="BQ19" s="51"/>
      <c r="BR19" s="51"/>
      <c r="BS19" s="51"/>
      <c r="BT19" s="51"/>
      <c r="BU19" s="51"/>
      <c r="BV19" s="51"/>
      <c r="BW19" s="51"/>
      <c r="BX19" s="51"/>
      <c r="BY19" s="51"/>
      <c r="BZ19" s="52"/>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0"/>
      <c r="BM20" s="51"/>
      <c r="BN20" s="51"/>
      <c r="BO20" s="51"/>
      <c r="BP20" s="51"/>
      <c r="BQ20" s="51"/>
      <c r="BR20" s="51"/>
      <c r="BS20" s="51"/>
      <c r="BT20" s="51"/>
      <c r="BU20" s="51"/>
      <c r="BV20" s="51"/>
      <c r="BW20" s="51"/>
      <c r="BX20" s="51"/>
      <c r="BY20" s="51"/>
      <c r="BZ20" s="52"/>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0"/>
      <c r="BM21" s="51"/>
      <c r="BN21" s="51"/>
      <c r="BO21" s="51"/>
      <c r="BP21" s="51"/>
      <c r="BQ21" s="51"/>
      <c r="BR21" s="51"/>
      <c r="BS21" s="51"/>
      <c r="BT21" s="51"/>
      <c r="BU21" s="51"/>
      <c r="BV21" s="51"/>
      <c r="BW21" s="51"/>
      <c r="BX21" s="51"/>
      <c r="BY21" s="51"/>
      <c r="BZ21" s="52"/>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0"/>
      <c r="BM22" s="51"/>
      <c r="BN22" s="51"/>
      <c r="BO22" s="51"/>
      <c r="BP22" s="51"/>
      <c r="BQ22" s="51"/>
      <c r="BR22" s="51"/>
      <c r="BS22" s="51"/>
      <c r="BT22" s="51"/>
      <c r="BU22" s="51"/>
      <c r="BV22" s="51"/>
      <c r="BW22" s="51"/>
      <c r="BX22" s="51"/>
      <c r="BY22" s="51"/>
      <c r="BZ22" s="52"/>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0"/>
      <c r="BM23" s="51"/>
      <c r="BN23" s="51"/>
      <c r="BO23" s="51"/>
      <c r="BP23" s="51"/>
      <c r="BQ23" s="51"/>
      <c r="BR23" s="51"/>
      <c r="BS23" s="51"/>
      <c r="BT23" s="51"/>
      <c r="BU23" s="51"/>
      <c r="BV23" s="51"/>
      <c r="BW23" s="51"/>
      <c r="BX23" s="51"/>
      <c r="BY23" s="51"/>
      <c r="BZ23" s="52"/>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0"/>
      <c r="BM24" s="51"/>
      <c r="BN24" s="51"/>
      <c r="BO24" s="51"/>
      <c r="BP24" s="51"/>
      <c r="BQ24" s="51"/>
      <c r="BR24" s="51"/>
      <c r="BS24" s="51"/>
      <c r="BT24" s="51"/>
      <c r="BU24" s="51"/>
      <c r="BV24" s="51"/>
      <c r="BW24" s="51"/>
      <c r="BX24" s="51"/>
      <c r="BY24" s="51"/>
      <c r="BZ24" s="52"/>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0"/>
      <c r="BM25" s="51"/>
      <c r="BN25" s="51"/>
      <c r="BO25" s="51"/>
      <c r="BP25" s="51"/>
      <c r="BQ25" s="51"/>
      <c r="BR25" s="51"/>
      <c r="BS25" s="51"/>
      <c r="BT25" s="51"/>
      <c r="BU25" s="51"/>
      <c r="BV25" s="51"/>
      <c r="BW25" s="51"/>
      <c r="BX25" s="51"/>
      <c r="BY25" s="51"/>
      <c r="BZ25" s="52"/>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0"/>
      <c r="BM26" s="51"/>
      <c r="BN26" s="51"/>
      <c r="BO26" s="51"/>
      <c r="BP26" s="51"/>
      <c r="BQ26" s="51"/>
      <c r="BR26" s="51"/>
      <c r="BS26" s="51"/>
      <c r="BT26" s="51"/>
      <c r="BU26" s="51"/>
      <c r="BV26" s="51"/>
      <c r="BW26" s="51"/>
      <c r="BX26" s="51"/>
      <c r="BY26" s="51"/>
      <c r="BZ26" s="52"/>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0"/>
      <c r="BM27" s="51"/>
      <c r="BN27" s="51"/>
      <c r="BO27" s="51"/>
      <c r="BP27" s="51"/>
      <c r="BQ27" s="51"/>
      <c r="BR27" s="51"/>
      <c r="BS27" s="51"/>
      <c r="BT27" s="51"/>
      <c r="BU27" s="51"/>
      <c r="BV27" s="51"/>
      <c r="BW27" s="51"/>
      <c r="BX27" s="51"/>
      <c r="BY27" s="51"/>
      <c r="BZ27" s="52"/>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0"/>
      <c r="BM28" s="51"/>
      <c r="BN28" s="51"/>
      <c r="BO28" s="51"/>
      <c r="BP28" s="51"/>
      <c r="BQ28" s="51"/>
      <c r="BR28" s="51"/>
      <c r="BS28" s="51"/>
      <c r="BT28" s="51"/>
      <c r="BU28" s="51"/>
      <c r="BV28" s="51"/>
      <c r="BW28" s="51"/>
      <c r="BX28" s="51"/>
      <c r="BY28" s="51"/>
      <c r="BZ28" s="52"/>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0"/>
      <c r="BM29" s="51"/>
      <c r="BN29" s="51"/>
      <c r="BO29" s="51"/>
      <c r="BP29" s="51"/>
      <c r="BQ29" s="51"/>
      <c r="BR29" s="51"/>
      <c r="BS29" s="51"/>
      <c r="BT29" s="51"/>
      <c r="BU29" s="51"/>
      <c r="BV29" s="51"/>
      <c r="BW29" s="51"/>
      <c r="BX29" s="51"/>
      <c r="BY29" s="51"/>
      <c r="BZ29" s="52"/>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0"/>
      <c r="BM30" s="51"/>
      <c r="BN30" s="51"/>
      <c r="BO30" s="51"/>
      <c r="BP30" s="51"/>
      <c r="BQ30" s="51"/>
      <c r="BR30" s="51"/>
      <c r="BS30" s="51"/>
      <c r="BT30" s="51"/>
      <c r="BU30" s="51"/>
      <c r="BV30" s="51"/>
      <c r="BW30" s="51"/>
      <c r="BX30" s="51"/>
      <c r="BY30" s="51"/>
      <c r="BZ30" s="52"/>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0"/>
      <c r="BM31" s="51"/>
      <c r="BN31" s="51"/>
      <c r="BO31" s="51"/>
      <c r="BP31" s="51"/>
      <c r="BQ31" s="51"/>
      <c r="BR31" s="51"/>
      <c r="BS31" s="51"/>
      <c r="BT31" s="51"/>
      <c r="BU31" s="51"/>
      <c r="BV31" s="51"/>
      <c r="BW31" s="51"/>
      <c r="BX31" s="51"/>
      <c r="BY31" s="51"/>
      <c r="BZ31" s="52"/>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0"/>
      <c r="BM32" s="51"/>
      <c r="BN32" s="51"/>
      <c r="BO32" s="51"/>
      <c r="BP32" s="51"/>
      <c r="BQ32" s="51"/>
      <c r="BR32" s="51"/>
      <c r="BS32" s="51"/>
      <c r="BT32" s="51"/>
      <c r="BU32" s="51"/>
      <c r="BV32" s="51"/>
      <c r="BW32" s="51"/>
      <c r="BX32" s="51"/>
      <c r="BY32" s="51"/>
      <c r="BZ32" s="52"/>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0"/>
      <c r="BM33" s="51"/>
      <c r="BN33" s="51"/>
      <c r="BO33" s="51"/>
      <c r="BP33" s="51"/>
      <c r="BQ33" s="51"/>
      <c r="BR33" s="51"/>
      <c r="BS33" s="51"/>
      <c r="BT33" s="51"/>
      <c r="BU33" s="51"/>
      <c r="BV33" s="51"/>
      <c r="BW33" s="51"/>
      <c r="BX33" s="51"/>
      <c r="BY33" s="51"/>
      <c r="BZ33" s="52"/>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0"/>
      <c r="BM36" s="51"/>
      <c r="BN36" s="51"/>
      <c r="BO36" s="51"/>
      <c r="BP36" s="51"/>
      <c r="BQ36" s="51"/>
      <c r="BR36" s="51"/>
      <c r="BS36" s="51"/>
      <c r="BT36" s="51"/>
      <c r="BU36" s="51"/>
      <c r="BV36" s="51"/>
      <c r="BW36" s="51"/>
      <c r="BX36" s="51"/>
      <c r="BY36" s="51"/>
      <c r="BZ36" s="52"/>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0"/>
      <c r="BM37" s="51"/>
      <c r="BN37" s="51"/>
      <c r="BO37" s="51"/>
      <c r="BP37" s="51"/>
      <c r="BQ37" s="51"/>
      <c r="BR37" s="51"/>
      <c r="BS37" s="51"/>
      <c r="BT37" s="51"/>
      <c r="BU37" s="51"/>
      <c r="BV37" s="51"/>
      <c r="BW37" s="51"/>
      <c r="BX37" s="51"/>
      <c r="BY37" s="51"/>
      <c r="BZ37" s="52"/>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0"/>
      <c r="BM38" s="51"/>
      <c r="BN38" s="51"/>
      <c r="BO38" s="51"/>
      <c r="BP38" s="51"/>
      <c r="BQ38" s="51"/>
      <c r="BR38" s="51"/>
      <c r="BS38" s="51"/>
      <c r="BT38" s="51"/>
      <c r="BU38" s="51"/>
      <c r="BV38" s="51"/>
      <c r="BW38" s="51"/>
      <c r="BX38" s="51"/>
      <c r="BY38" s="51"/>
      <c r="BZ38" s="52"/>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0"/>
      <c r="BM39" s="51"/>
      <c r="BN39" s="51"/>
      <c r="BO39" s="51"/>
      <c r="BP39" s="51"/>
      <c r="BQ39" s="51"/>
      <c r="BR39" s="51"/>
      <c r="BS39" s="51"/>
      <c r="BT39" s="51"/>
      <c r="BU39" s="51"/>
      <c r="BV39" s="51"/>
      <c r="BW39" s="51"/>
      <c r="BX39" s="51"/>
      <c r="BY39" s="51"/>
      <c r="BZ39" s="52"/>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0"/>
      <c r="BM40" s="51"/>
      <c r="BN40" s="51"/>
      <c r="BO40" s="51"/>
      <c r="BP40" s="51"/>
      <c r="BQ40" s="51"/>
      <c r="BR40" s="51"/>
      <c r="BS40" s="51"/>
      <c r="BT40" s="51"/>
      <c r="BU40" s="51"/>
      <c r="BV40" s="51"/>
      <c r="BW40" s="51"/>
      <c r="BX40" s="51"/>
      <c r="BY40" s="51"/>
      <c r="BZ40" s="52"/>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0"/>
      <c r="BM41" s="51"/>
      <c r="BN41" s="51"/>
      <c r="BO41" s="51"/>
      <c r="BP41" s="51"/>
      <c r="BQ41" s="51"/>
      <c r="BR41" s="51"/>
      <c r="BS41" s="51"/>
      <c r="BT41" s="51"/>
      <c r="BU41" s="51"/>
      <c r="BV41" s="51"/>
      <c r="BW41" s="51"/>
      <c r="BX41" s="51"/>
      <c r="BY41" s="51"/>
      <c r="BZ41" s="52"/>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0"/>
      <c r="BM42" s="51"/>
      <c r="BN42" s="51"/>
      <c r="BO42" s="51"/>
      <c r="BP42" s="51"/>
      <c r="BQ42" s="51"/>
      <c r="BR42" s="51"/>
      <c r="BS42" s="51"/>
      <c r="BT42" s="51"/>
      <c r="BU42" s="51"/>
      <c r="BV42" s="51"/>
      <c r="BW42" s="51"/>
      <c r="BX42" s="51"/>
      <c r="BY42" s="51"/>
      <c r="BZ42" s="52"/>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0"/>
      <c r="BM43" s="51"/>
      <c r="BN43" s="51"/>
      <c r="BO43" s="51"/>
      <c r="BP43" s="51"/>
      <c r="BQ43" s="51"/>
      <c r="BR43" s="51"/>
      <c r="BS43" s="51"/>
      <c r="BT43" s="51"/>
      <c r="BU43" s="51"/>
      <c r="BV43" s="51"/>
      <c r="BW43" s="51"/>
      <c r="BX43" s="51"/>
      <c r="BY43" s="51"/>
      <c r="BZ43" s="52"/>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3"/>
      <c r="BM44" s="54"/>
      <c r="BN44" s="54"/>
      <c r="BO44" s="54"/>
      <c r="BP44" s="54"/>
      <c r="BQ44" s="54"/>
      <c r="BR44" s="54"/>
      <c r="BS44" s="54"/>
      <c r="BT44" s="54"/>
      <c r="BU44" s="54"/>
      <c r="BV44" s="54"/>
      <c r="BW44" s="54"/>
      <c r="BX44" s="54"/>
      <c r="BY44" s="54"/>
      <c r="BZ44" s="55"/>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0" t="s">
        <v>113</v>
      </c>
      <c r="BM47" s="51"/>
      <c r="BN47" s="51"/>
      <c r="BO47" s="51"/>
      <c r="BP47" s="51"/>
      <c r="BQ47" s="51"/>
      <c r="BR47" s="51"/>
      <c r="BS47" s="51"/>
      <c r="BT47" s="51"/>
      <c r="BU47" s="51"/>
      <c r="BV47" s="51"/>
      <c r="BW47" s="51"/>
      <c r="BX47" s="51"/>
      <c r="BY47" s="51"/>
      <c r="BZ47" s="52"/>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0"/>
      <c r="BM48" s="51"/>
      <c r="BN48" s="51"/>
      <c r="BO48" s="51"/>
      <c r="BP48" s="51"/>
      <c r="BQ48" s="51"/>
      <c r="BR48" s="51"/>
      <c r="BS48" s="51"/>
      <c r="BT48" s="51"/>
      <c r="BU48" s="51"/>
      <c r="BV48" s="51"/>
      <c r="BW48" s="51"/>
      <c r="BX48" s="51"/>
      <c r="BY48" s="51"/>
      <c r="BZ48" s="52"/>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0"/>
      <c r="BM49" s="51"/>
      <c r="BN49" s="51"/>
      <c r="BO49" s="51"/>
      <c r="BP49" s="51"/>
      <c r="BQ49" s="51"/>
      <c r="BR49" s="51"/>
      <c r="BS49" s="51"/>
      <c r="BT49" s="51"/>
      <c r="BU49" s="51"/>
      <c r="BV49" s="51"/>
      <c r="BW49" s="51"/>
      <c r="BX49" s="51"/>
      <c r="BY49" s="51"/>
      <c r="BZ49" s="52"/>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0"/>
      <c r="BM50" s="51"/>
      <c r="BN50" s="51"/>
      <c r="BO50" s="51"/>
      <c r="BP50" s="51"/>
      <c r="BQ50" s="51"/>
      <c r="BR50" s="51"/>
      <c r="BS50" s="51"/>
      <c r="BT50" s="51"/>
      <c r="BU50" s="51"/>
      <c r="BV50" s="51"/>
      <c r="BW50" s="51"/>
      <c r="BX50" s="51"/>
      <c r="BY50" s="51"/>
      <c r="BZ50" s="52"/>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0"/>
      <c r="BM51" s="51"/>
      <c r="BN51" s="51"/>
      <c r="BO51" s="51"/>
      <c r="BP51" s="51"/>
      <c r="BQ51" s="51"/>
      <c r="BR51" s="51"/>
      <c r="BS51" s="51"/>
      <c r="BT51" s="51"/>
      <c r="BU51" s="51"/>
      <c r="BV51" s="51"/>
      <c r="BW51" s="51"/>
      <c r="BX51" s="51"/>
      <c r="BY51" s="51"/>
      <c r="BZ51" s="52"/>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0"/>
      <c r="BM52" s="51"/>
      <c r="BN52" s="51"/>
      <c r="BO52" s="51"/>
      <c r="BP52" s="51"/>
      <c r="BQ52" s="51"/>
      <c r="BR52" s="51"/>
      <c r="BS52" s="51"/>
      <c r="BT52" s="51"/>
      <c r="BU52" s="51"/>
      <c r="BV52" s="51"/>
      <c r="BW52" s="51"/>
      <c r="BX52" s="51"/>
      <c r="BY52" s="51"/>
      <c r="BZ52" s="52"/>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0"/>
      <c r="BM53" s="51"/>
      <c r="BN53" s="51"/>
      <c r="BO53" s="51"/>
      <c r="BP53" s="51"/>
      <c r="BQ53" s="51"/>
      <c r="BR53" s="51"/>
      <c r="BS53" s="51"/>
      <c r="BT53" s="51"/>
      <c r="BU53" s="51"/>
      <c r="BV53" s="51"/>
      <c r="BW53" s="51"/>
      <c r="BX53" s="51"/>
      <c r="BY53" s="51"/>
      <c r="BZ53" s="52"/>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0"/>
      <c r="BM54" s="51"/>
      <c r="BN54" s="51"/>
      <c r="BO54" s="51"/>
      <c r="BP54" s="51"/>
      <c r="BQ54" s="51"/>
      <c r="BR54" s="51"/>
      <c r="BS54" s="51"/>
      <c r="BT54" s="51"/>
      <c r="BU54" s="51"/>
      <c r="BV54" s="51"/>
      <c r="BW54" s="51"/>
      <c r="BX54" s="51"/>
      <c r="BY54" s="51"/>
      <c r="BZ54" s="52"/>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0"/>
      <c r="BM55" s="51"/>
      <c r="BN55" s="51"/>
      <c r="BO55" s="51"/>
      <c r="BP55" s="51"/>
      <c r="BQ55" s="51"/>
      <c r="BR55" s="51"/>
      <c r="BS55" s="51"/>
      <c r="BT55" s="51"/>
      <c r="BU55" s="51"/>
      <c r="BV55" s="51"/>
      <c r="BW55" s="51"/>
      <c r="BX55" s="51"/>
      <c r="BY55" s="51"/>
      <c r="BZ55" s="52"/>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0"/>
      <c r="BM62" s="51"/>
      <c r="BN62" s="51"/>
      <c r="BO62" s="51"/>
      <c r="BP62" s="51"/>
      <c r="BQ62" s="51"/>
      <c r="BR62" s="51"/>
      <c r="BS62" s="51"/>
      <c r="BT62" s="51"/>
      <c r="BU62" s="51"/>
      <c r="BV62" s="51"/>
      <c r="BW62" s="51"/>
      <c r="BX62" s="51"/>
      <c r="BY62" s="51"/>
      <c r="BZ62" s="52"/>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3"/>
      <c r="BM63" s="54"/>
      <c r="BN63" s="54"/>
      <c r="BO63" s="54"/>
      <c r="BP63" s="54"/>
      <c r="BQ63" s="54"/>
      <c r="BR63" s="54"/>
      <c r="BS63" s="54"/>
      <c r="BT63" s="54"/>
      <c r="BU63" s="54"/>
      <c r="BV63" s="54"/>
      <c r="BW63" s="54"/>
      <c r="BX63" s="54"/>
      <c r="BY63" s="54"/>
      <c r="BZ63" s="55"/>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0" t="s">
        <v>115</v>
      </c>
      <c r="BM66" s="51"/>
      <c r="BN66" s="51"/>
      <c r="BO66" s="51"/>
      <c r="BP66" s="51"/>
      <c r="BQ66" s="51"/>
      <c r="BR66" s="51"/>
      <c r="BS66" s="51"/>
      <c r="BT66" s="51"/>
      <c r="BU66" s="51"/>
      <c r="BV66" s="51"/>
      <c r="BW66" s="51"/>
      <c r="BX66" s="51"/>
      <c r="BY66" s="51"/>
      <c r="BZ66" s="52"/>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【76.03】</v>
      </c>
      <c r="F85" s="27" t="s">
        <v>41</v>
      </c>
      <c r="G85" s="27" t="s">
        <v>41</v>
      </c>
      <c r="H85" s="27" t="str">
        <f>データ!BO6</f>
        <v>【1,084.05】</v>
      </c>
      <c r="I85" s="27" t="str">
        <f>データ!BZ6</f>
        <v>【53.46】</v>
      </c>
      <c r="J85" s="27" t="str">
        <f>データ!CK6</f>
        <v>【300.47】</v>
      </c>
      <c r="K85" s="27" t="str">
        <f>データ!CV6</f>
        <v>【54.90】</v>
      </c>
      <c r="L85" s="27" t="str">
        <f>データ!DG6</f>
        <v>【73.31】</v>
      </c>
      <c r="M85" s="27" t="s">
        <v>41</v>
      </c>
      <c r="N85" s="27" t="s">
        <v>41</v>
      </c>
      <c r="O85" s="27" t="str">
        <f>データ!EN6</f>
        <v>【0.56】</v>
      </c>
    </row>
  </sheetData>
  <sheetProtection algorithmName="SHA-512" hashValue="4S9ecnXqktkz/SdVWK/BP8TeEGzoCWDpLVECDdbBa43pu7xysBFez/LFzcAE889nWUZMg+n/HlWNo/s1i7UsWA==" saltValue="AxDsaAVRetxkZuxY7Bbzzg=="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42</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43</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44</v>
      </c>
      <c r="B3" s="30" t="s">
        <v>45</v>
      </c>
      <c r="C3" s="30" t="s">
        <v>46</v>
      </c>
      <c r="D3" s="30" t="s">
        <v>47</v>
      </c>
      <c r="E3" s="30" t="s">
        <v>48</v>
      </c>
      <c r="F3" s="30" t="s">
        <v>49</v>
      </c>
      <c r="G3" s="30" t="s">
        <v>50</v>
      </c>
      <c r="H3" s="77" t="s">
        <v>51</v>
      </c>
      <c r="I3" s="78"/>
      <c r="J3" s="78"/>
      <c r="K3" s="78"/>
      <c r="L3" s="78"/>
      <c r="M3" s="78"/>
      <c r="N3" s="78"/>
      <c r="O3" s="78"/>
      <c r="P3" s="78"/>
      <c r="Q3" s="78"/>
      <c r="R3" s="78"/>
      <c r="S3" s="78"/>
      <c r="T3" s="78"/>
      <c r="U3" s="78"/>
      <c r="V3" s="78"/>
      <c r="W3" s="79"/>
      <c r="X3" s="83" t="s">
        <v>52</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27</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x14ac:dyDescent="0.15">
      <c r="A4" s="29" t="s">
        <v>53</v>
      </c>
      <c r="B4" s="31"/>
      <c r="C4" s="31"/>
      <c r="D4" s="31"/>
      <c r="E4" s="31"/>
      <c r="F4" s="31"/>
      <c r="G4" s="31"/>
      <c r="H4" s="80"/>
      <c r="I4" s="81"/>
      <c r="J4" s="81"/>
      <c r="K4" s="81"/>
      <c r="L4" s="81"/>
      <c r="M4" s="81"/>
      <c r="N4" s="81"/>
      <c r="O4" s="81"/>
      <c r="P4" s="81"/>
      <c r="Q4" s="81"/>
      <c r="R4" s="81"/>
      <c r="S4" s="81"/>
      <c r="T4" s="81"/>
      <c r="U4" s="81"/>
      <c r="V4" s="81"/>
      <c r="W4" s="82"/>
      <c r="X4" s="76" t="s">
        <v>54</v>
      </c>
      <c r="Y4" s="76"/>
      <c r="Z4" s="76"/>
      <c r="AA4" s="76"/>
      <c r="AB4" s="76"/>
      <c r="AC4" s="76"/>
      <c r="AD4" s="76"/>
      <c r="AE4" s="76"/>
      <c r="AF4" s="76"/>
      <c r="AG4" s="76"/>
      <c r="AH4" s="76"/>
      <c r="AI4" s="76" t="s">
        <v>55</v>
      </c>
      <c r="AJ4" s="76"/>
      <c r="AK4" s="76"/>
      <c r="AL4" s="76"/>
      <c r="AM4" s="76"/>
      <c r="AN4" s="76"/>
      <c r="AO4" s="76"/>
      <c r="AP4" s="76"/>
      <c r="AQ4" s="76"/>
      <c r="AR4" s="76"/>
      <c r="AS4" s="76"/>
      <c r="AT4" s="76" t="s">
        <v>56</v>
      </c>
      <c r="AU4" s="76"/>
      <c r="AV4" s="76"/>
      <c r="AW4" s="76"/>
      <c r="AX4" s="76"/>
      <c r="AY4" s="76"/>
      <c r="AZ4" s="76"/>
      <c r="BA4" s="76"/>
      <c r="BB4" s="76"/>
      <c r="BC4" s="76"/>
      <c r="BD4" s="76"/>
      <c r="BE4" s="76" t="s">
        <v>57</v>
      </c>
      <c r="BF4" s="76"/>
      <c r="BG4" s="76"/>
      <c r="BH4" s="76"/>
      <c r="BI4" s="76"/>
      <c r="BJ4" s="76"/>
      <c r="BK4" s="76"/>
      <c r="BL4" s="76"/>
      <c r="BM4" s="76"/>
      <c r="BN4" s="76"/>
      <c r="BO4" s="76"/>
      <c r="BP4" s="76" t="s">
        <v>58</v>
      </c>
      <c r="BQ4" s="76"/>
      <c r="BR4" s="76"/>
      <c r="BS4" s="76"/>
      <c r="BT4" s="76"/>
      <c r="BU4" s="76"/>
      <c r="BV4" s="76"/>
      <c r="BW4" s="76"/>
      <c r="BX4" s="76"/>
      <c r="BY4" s="76"/>
      <c r="BZ4" s="76"/>
      <c r="CA4" s="76" t="s">
        <v>59</v>
      </c>
      <c r="CB4" s="76"/>
      <c r="CC4" s="76"/>
      <c r="CD4" s="76"/>
      <c r="CE4" s="76"/>
      <c r="CF4" s="76"/>
      <c r="CG4" s="76"/>
      <c r="CH4" s="76"/>
      <c r="CI4" s="76"/>
      <c r="CJ4" s="76"/>
      <c r="CK4" s="76"/>
      <c r="CL4" s="76" t="s">
        <v>60</v>
      </c>
      <c r="CM4" s="76"/>
      <c r="CN4" s="76"/>
      <c r="CO4" s="76"/>
      <c r="CP4" s="76"/>
      <c r="CQ4" s="76"/>
      <c r="CR4" s="76"/>
      <c r="CS4" s="76"/>
      <c r="CT4" s="76"/>
      <c r="CU4" s="76"/>
      <c r="CV4" s="76"/>
      <c r="CW4" s="76" t="s">
        <v>61</v>
      </c>
      <c r="CX4" s="76"/>
      <c r="CY4" s="76"/>
      <c r="CZ4" s="76"/>
      <c r="DA4" s="76"/>
      <c r="DB4" s="76"/>
      <c r="DC4" s="76"/>
      <c r="DD4" s="76"/>
      <c r="DE4" s="76"/>
      <c r="DF4" s="76"/>
      <c r="DG4" s="76"/>
      <c r="DH4" s="76" t="s">
        <v>62</v>
      </c>
      <c r="DI4" s="76"/>
      <c r="DJ4" s="76"/>
      <c r="DK4" s="76"/>
      <c r="DL4" s="76"/>
      <c r="DM4" s="76"/>
      <c r="DN4" s="76"/>
      <c r="DO4" s="76"/>
      <c r="DP4" s="76"/>
      <c r="DQ4" s="76"/>
      <c r="DR4" s="76"/>
      <c r="DS4" s="76" t="s">
        <v>63</v>
      </c>
      <c r="DT4" s="76"/>
      <c r="DU4" s="76"/>
      <c r="DV4" s="76"/>
      <c r="DW4" s="76"/>
      <c r="DX4" s="76"/>
      <c r="DY4" s="76"/>
      <c r="DZ4" s="76"/>
      <c r="EA4" s="76"/>
      <c r="EB4" s="76"/>
      <c r="EC4" s="76"/>
      <c r="ED4" s="76" t="s">
        <v>64</v>
      </c>
      <c r="EE4" s="76"/>
      <c r="EF4" s="76"/>
      <c r="EG4" s="76"/>
      <c r="EH4" s="76"/>
      <c r="EI4" s="76"/>
      <c r="EJ4" s="76"/>
      <c r="EK4" s="76"/>
      <c r="EL4" s="76"/>
      <c r="EM4" s="76"/>
      <c r="EN4" s="76"/>
    </row>
    <row r="5" spans="1:144" x14ac:dyDescent="0.15">
      <c r="A5" s="29" t="s">
        <v>65</v>
      </c>
      <c r="B5" s="32"/>
      <c r="C5" s="32"/>
      <c r="D5" s="32"/>
      <c r="E5" s="32"/>
      <c r="F5" s="32"/>
      <c r="G5" s="32"/>
      <c r="H5" s="33" t="s">
        <v>66</v>
      </c>
      <c r="I5" s="33" t="s">
        <v>67</v>
      </c>
      <c r="J5" s="33" t="s">
        <v>68</v>
      </c>
      <c r="K5" s="33" t="s">
        <v>69</v>
      </c>
      <c r="L5" s="33" t="s">
        <v>70</v>
      </c>
      <c r="M5" s="33" t="s">
        <v>71</v>
      </c>
      <c r="N5" s="33" t="s">
        <v>72</v>
      </c>
      <c r="O5" s="33" t="s">
        <v>73</v>
      </c>
      <c r="P5" s="33" t="s">
        <v>74</v>
      </c>
      <c r="Q5" s="33" t="s">
        <v>75</v>
      </c>
      <c r="R5" s="33" t="s">
        <v>76</v>
      </c>
      <c r="S5" s="33" t="s">
        <v>77</v>
      </c>
      <c r="T5" s="33" t="s">
        <v>78</v>
      </c>
      <c r="U5" s="33" t="s">
        <v>79</v>
      </c>
      <c r="V5" s="33" t="s">
        <v>80</v>
      </c>
      <c r="W5" s="33" t="s">
        <v>81</v>
      </c>
      <c r="X5" s="33" t="s">
        <v>82</v>
      </c>
      <c r="Y5" s="33" t="s">
        <v>83</v>
      </c>
      <c r="Z5" s="33" t="s">
        <v>84</v>
      </c>
      <c r="AA5" s="33" t="s">
        <v>85</v>
      </c>
      <c r="AB5" s="33" t="s">
        <v>86</v>
      </c>
      <c r="AC5" s="33" t="s">
        <v>87</v>
      </c>
      <c r="AD5" s="33" t="s">
        <v>88</v>
      </c>
      <c r="AE5" s="33" t="s">
        <v>89</v>
      </c>
      <c r="AF5" s="33" t="s">
        <v>90</v>
      </c>
      <c r="AG5" s="33" t="s">
        <v>91</v>
      </c>
      <c r="AH5" s="33" t="s">
        <v>29</v>
      </c>
      <c r="AI5" s="33" t="s">
        <v>82</v>
      </c>
      <c r="AJ5" s="33" t="s">
        <v>83</v>
      </c>
      <c r="AK5" s="33" t="s">
        <v>84</v>
      </c>
      <c r="AL5" s="33" t="s">
        <v>85</v>
      </c>
      <c r="AM5" s="33" t="s">
        <v>86</v>
      </c>
      <c r="AN5" s="33" t="s">
        <v>87</v>
      </c>
      <c r="AO5" s="33" t="s">
        <v>88</v>
      </c>
      <c r="AP5" s="33" t="s">
        <v>89</v>
      </c>
      <c r="AQ5" s="33" t="s">
        <v>90</v>
      </c>
      <c r="AR5" s="33" t="s">
        <v>91</v>
      </c>
      <c r="AS5" s="33" t="s">
        <v>92</v>
      </c>
      <c r="AT5" s="33" t="s">
        <v>82</v>
      </c>
      <c r="AU5" s="33" t="s">
        <v>83</v>
      </c>
      <c r="AV5" s="33" t="s">
        <v>84</v>
      </c>
      <c r="AW5" s="33" t="s">
        <v>85</v>
      </c>
      <c r="AX5" s="33" t="s">
        <v>86</v>
      </c>
      <c r="AY5" s="33" t="s">
        <v>87</v>
      </c>
      <c r="AZ5" s="33" t="s">
        <v>88</v>
      </c>
      <c r="BA5" s="33" t="s">
        <v>89</v>
      </c>
      <c r="BB5" s="33" t="s">
        <v>90</v>
      </c>
      <c r="BC5" s="33" t="s">
        <v>91</v>
      </c>
      <c r="BD5" s="33" t="s">
        <v>92</v>
      </c>
      <c r="BE5" s="33" t="s">
        <v>82</v>
      </c>
      <c r="BF5" s="33" t="s">
        <v>83</v>
      </c>
      <c r="BG5" s="33" t="s">
        <v>84</v>
      </c>
      <c r="BH5" s="33" t="s">
        <v>85</v>
      </c>
      <c r="BI5" s="33" t="s">
        <v>86</v>
      </c>
      <c r="BJ5" s="33" t="s">
        <v>87</v>
      </c>
      <c r="BK5" s="33" t="s">
        <v>88</v>
      </c>
      <c r="BL5" s="33" t="s">
        <v>89</v>
      </c>
      <c r="BM5" s="33" t="s">
        <v>90</v>
      </c>
      <c r="BN5" s="33" t="s">
        <v>91</v>
      </c>
      <c r="BO5" s="33" t="s">
        <v>92</v>
      </c>
      <c r="BP5" s="33" t="s">
        <v>82</v>
      </c>
      <c r="BQ5" s="33" t="s">
        <v>83</v>
      </c>
      <c r="BR5" s="33" t="s">
        <v>84</v>
      </c>
      <c r="BS5" s="33" t="s">
        <v>85</v>
      </c>
      <c r="BT5" s="33" t="s">
        <v>86</v>
      </c>
      <c r="BU5" s="33" t="s">
        <v>87</v>
      </c>
      <c r="BV5" s="33" t="s">
        <v>88</v>
      </c>
      <c r="BW5" s="33" t="s">
        <v>89</v>
      </c>
      <c r="BX5" s="33" t="s">
        <v>90</v>
      </c>
      <c r="BY5" s="33" t="s">
        <v>91</v>
      </c>
      <c r="BZ5" s="33" t="s">
        <v>92</v>
      </c>
      <c r="CA5" s="33" t="s">
        <v>82</v>
      </c>
      <c r="CB5" s="33" t="s">
        <v>83</v>
      </c>
      <c r="CC5" s="33" t="s">
        <v>84</v>
      </c>
      <c r="CD5" s="33" t="s">
        <v>85</v>
      </c>
      <c r="CE5" s="33" t="s">
        <v>86</v>
      </c>
      <c r="CF5" s="33" t="s">
        <v>87</v>
      </c>
      <c r="CG5" s="33" t="s">
        <v>88</v>
      </c>
      <c r="CH5" s="33" t="s">
        <v>89</v>
      </c>
      <c r="CI5" s="33" t="s">
        <v>90</v>
      </c>
      <c r="CJ5" s="33" t="s">
        <v>91</v>
      </c>
      <c r="CK5" s="33" t="s">
        <v>92</v>
      </c>
      <c r="CL5" s="33" t="s">
        <v>82</v>
      </c>
      <c r="CM5" s="33" t="s">
        <v>83</v>
      </c>
      <c r="CN5" s="33" t="s">
        <v>84</v>
      </c>
      <c r="CO5" s="33" t="s">
        <v>85</v>
      </c>
      <c r="CP5" s="33" t="s">
        <v>86</v>
      </c>
      <c r="CQ5" s="33" t="s">
        <v>87</v>
      </c>
      <c r="CR5" s="33" t="s">
        <v>88</v>
      </c>
      <c r="CS5" s="33" t="s">
        <v>89</v>
      </c>
      <c r="CT5" s="33" t="s">
        <v>90</v>
      </c>
      <c r="CU5" s="33" t="s">
        <v>91</v>
      </c>
      <c r="CV5" s="33" t="s">
        <v>92</v>
      </c>
      <c r="CW5" s="33" t="s">
        <v>82</v>
      </c>
      <c r="CX5" s="33" t="s">
        <v>83</v>
      </c>
      <c r="CY5" s="33" t="s">
        <v>84</v>
      </c>
      <c r="CZ5" s="33" t="s">
        <v>85</v>
      </c>
      <c r="DA5" s="33" t="s">
        <v>86</v>
      </c>
      <c r="DB5" s="33" t="s">
        <v>87</v>
      </c>
      <c r="DC5" s="33" t="s">
        <v>88</v>
      </c>
      <c r="DD5" s="33" t="s">
        <v>89</v>
      </c>
      <c r="DE5" s="33" t="s">
        <v>90</v>
      </c>
      <c r="DF5" s="33" t="s">
        <v>91</v>
      </c>
      <c r="DG5" s="33" t="s">
        <v>92</v>
      </c>
      <c r="DH5" s="33" t="s">
        <v>82</v>
      </c>
      <c r="DI5" s="33" t="s">
        <v>83</v>
      </c>
      <c r="DJ5" s="33" t="s">
        <v>84</v>
      </c>
      <c r="DK5" s="33" t="s">
        <v>85</v>
      </c>
      <c r="DL5" s="33" t="s">
        <v>86</v>
      </c>
      <c r="DM5" s="33" t="s">
        <v>87</v>
      </c>
      <c r="DN5" s="33" t="s">
        <v>88</v>
      </c>
      <c r="DO5" s="33" t="s">
        <v>89</v>
      </c>
      <c r="DP5" s="33" t="s">
        <v>90</v>
      </c>
      <c r="DQ5" s="33" t="s">
        <v>91</v>
      </c>
      <c r="DR5" s="33" t="s">
        <v>92</v>
      </c>
      <c r="DS5" s="33" t="s">
        <v>82</v>
      </c>
      <c r="DT5" s="33" t="s">
        <v>83</v>
      </c>
      <c r="DU5" s="33" t="s">
        <v>84</v>
      </c>
      <c r="DV5" s="33" t="s">
        <v>85</v>
      </c>
      <c r="DW5" s="33" t="s">
        <v>86</v>
      </c>
      <c r="DX5" s="33" t="s">
        <v>87</v>
      </c>
      <c r="DY5" s="33" t="s">
        <v>88</v>
      </c>
      <c r="DZ5" s="33" t="s">
        <v>89</v>
      </c>
      <c r="EA5" s="33" t="s">
        <v>90</v>
      </c>
      <c r="EB5" s="33" t="s">
        <v>91</v>
      </c>
      <c r="EC5" s="33" t="s">
        <v>92</v>
      </c>
      <c r="ED5" s="33" t="s">
        <v>82</v>
      </c>
      <c r="EE5" s="33" t="s">
        <v>83</v>
      </c>
      <c r="EF5" s="33" t="s">
        <v>84</v>
      </c>
      <c r="EG5" s="33" t="s">
        <v>85</v>
      </c>
      <c r="EH5" s="33" t="s">
        <v>86</v>
      </c>
      <c r="EI5" s="33" t="s">
        <v>87</v>
      </c>
      <c r="EJ5" s="33" t="s">
        <v>88</v>
      </c>
      <c r="EK5" s="33" t="s">
        <v>89</v>
      </c>
      <c r="EL5" s="33" t="s">
        <v>90</v>
      </c>
      <c r="EM5" s="33" t="s">
        <v>91</v>
      </c>
      <c r="EN5" s="33" t="s">
        <v>92</v>
      </c>
    </row>
    <row r="6" spans="1:144" s="37" customFormat="1" x14ac:dyDescent="0.15">
      <c r="A6" s="29" t="s">
        <v>93</v>
      </c>
      <c r="B6" s="34">
        <f>B7</f>
        <v>2019</v>
      </c>
      <c r="C6" s="34">
        <f t="shared" ref="C6:W6" si="3">C7</f>
        <v>192104</v>
      </c>
      <c r="D6" s="34">
        <f t="shared" si="3"/>
        <v>47</v>
      </c>
      <c r="E6" s="34">
        <f t="shared" si="3"/>
        <v>1</v>
      </c>
      <c r="F6" s="34">
        <f t="shared" si="3"/>
        <v>0</v>
      </c>
      <c r="G6" s="34">
        <f t="shared" si="3"/>
        <v>0</v>
      </c>
      <c r="H6" s="34" t="str">
        <f t="shared" si="3"/>
        <v>山梨県　甲斐市</v>
      </c>
      <c r="I6" s="34" t="str">
        <f t="shared" si="3"/>
        <v>法非適用</v>
      </c>
      <c r="J6" s="34" t="str">
        <f t="shared" si="3"/>
        <v>水道事業</v>
      </c>
      <c r="K6" s="34" t="str">
        <f t="shared" si="3"/>
        <v>簡易水道事業</v>
      </c>
      <c r="L6" s="34" t="str">
        <f t="shared" si="3"/>
        <v>D4</v>
      </c>
      <c r="M6" s="34" t="str">
        <f t="shared" si="3"/>
        <v>非設置</v>
      </c>
      <c r="N6" s="35" t="str">
        <f t="shared" si="3"/>
        <v>-</v>
      </c>
      <c r="O6" s="35" t="str">
        <f t="shared" si="3"/>
        <v>該当数値なし</v>
      </c>
      <c r="P6" s="35">
        <f t="shared" si="3"/>
        <v>1.21</v>
      </c>
      <c r="Q6" s="35">
        <f t="shared" si="3"/>
        <v>2310</v>
      </c>
      <c r="R6" s="35">
        <f t="shared" si="3"/>
        <v>75843</v>
      </c>
      <c r="S6" s="35">
        <f t="shared" si="3"/>
        <v>71.95</v>
      </c>
      <c r="T6" s="35">
        <f t="shared" si="3"/>
        <v>1054.1099999999999</v>
      </c>
      <c r="U6" s="35">
        <f t="shared" si="3"/>
        <v>913</v>
      </c>
      <c r="V6" s="35">
        <f t="shared" si="3"/>
        <v>2</v>
      </c>
      <c r="W6" s="35">
        <f t="shared" si="3"/>
        <v>456.5</v>
      </c>
      <c r="X6" s="36">
        <f>IF(X7="",NA(),X7)</f>
        <v>53.87</v>
      </c>
      <c r="Y6" s="36">
        <f t="shared" ref="Y6:AG6" si="4">IF(Y7="",NA(),Y7)</f>
        <v>50.27</v>
      </c>
      <c r="Z6" s="36">
        <f t="shared" si="4"/>
        <v>48.7</v>
      </c>
      <c r="AA6" s="36">
        <f t="shared" si="4"/>
        <v>50.78</v>
      </c>
      <c r="AB6" s="36">
        <f t="shared" si="4"/>
        <v>48.04</v>
      </c>
      <c r="AC6" s="36">
        <f t="shared" si="4"/>
        <v>72.03</v>
      </c>
      <c r="AD6" s="36">
        <f t="shared" si="4"/>
        <v>72.11</v>
      </c>
      <c r="AE6" s="36">
        <f t="shared" si="4"/>
        <v>74.05</v>
      </c>
      <c r="AF6" s="36">
        <f t="shared" si="4"/>
        <v>73.25</v>
      </c>
      <c r="AG6" s="36">
        <f t="shared" si="4"/>
        <v>75.06</v>
      </c>
      <c r="AH6" s="35" t="str">
        <f>IF(AH7="","",IF(AH7="-","【-】","【"&amp;SUBSTITUTE(TEXT(AH7,"#,##0.00"),"-","△")&amp;"】"))</f>
        <v>【76.03】</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2177.91</v>
      </c>
      <c r="BF6" s="36">
        <f t="shared" ref="BF6:BN6" si="7">IF(BF7="",NA(),BF7)</f>
        <v>2077.4</v>
      </c>
      <c r="BG6" s="36">
        <f t="shared" si="7"/>
        <v>1835.8</v>
      </c>
      <c r="BH6" s="36">
        <f t="shared" si="7"/>
        <v>1631.45</v>
      </c>
      <c r="BI6" s="36">
        <f t="shared" si="7"/>
        <v>1555.92</v>
      </c>
      <c r="BJ6" s="36">
        <f t="shared" si="7"/>
        <v>1510.14</v>
      </c>
      <c r="BK6" s="36">
        <f t="shared" si="7"/>
        <v>1595.62</v>
      </c>
      <c r="BL6" s="36">
        <f t="shared" si="7"/>
        <v>1302.33</v>
      </c>
      <c r="BM6" s="36">
        <f t="shared" si="7"/>
        <v>1274.21</v>
      </c>
      <c r="BN6" s="36">
        <f t="shared" si="7"/>
        <v>1183.92</v>
      </c>
      <c r="BO6" s="35" t="str">
        <f>IF(BO7="","",IF(BO7="-","【-】","【"&amp;SUBSTITUTE(TEXT(BO7,"#,##0.00"),"-","△")&amp;"】"))</f>
        <v>【1,084.05】</v>
      </c>
      <c r="BP6" s="36">
        <f>IF(BP7="",NA(),BP7)</f>
        <v>22.92</v>
      </c>
      <c r="BQ6" s="36">
        <f t="shared" ref="BQ6:BY6" si="8">IF(BQ7="",NA(),BQ7)</f>
        <v>20.64</v>
      </c>
      <c r="BR6" s="36">
        <f t="shared" si="8"/>
        <v>22.06</v>
      </c>
      <c r="BS6" s="36">
        <f t="shared" si="8"/>
        <v>22.1</v>
      </c>
      <c r="BT6" s="36">
        <f t="shared" si="8"/>
        <v>21.1</v>
      </c>
      <c r="BU6" s="36">
        <f t="shared" si="8"/>
        <v>22.67</v>
      </c>
      <c r="BV6" s="36">
        <f t="shared" si="8"/>
        <v>37.92</v>
      </c>
      <c r="BW6" s="36">
        <f t="shared" si="8"/>
        <v>40.89</v>
      </c>
      <c r="BX6" s="36">
        <f t="shared" si="8"/>
        <v>41.25</v>
      </c>
      <c r="BY6" s="36">
        <f t="shared" si="8"/>
        <v>42.5</v>
      </c>
      <c r="BZ6" s="35" t="str">
        <f>IF(BZ7="","",IF(BZ7="-","【-】","【"&amp;SUBSTITUTE(TEXT(BZ7,"#,##0.00"),"-","△")&amp;"】"))</f>
        <v>【53.46】</v>
      </c>
      <c r="CA6" s="36">
        <f>IF(CA7="",NA(),CA7)</f>
        <v>611.23</v>
      </c>
      <c r="CB6" s="36">
        <f t="shared" ref="CB6:CJ6" si="9">IF(CB7="",NA(),CB7)</f>
        <v>683</v>
      </c>
      <c r="CC6" s="36">
        <f t="shared" si="9"/>
        <v>611.24</v>
      </c>
      <c r="CD6" s="36">
        <f t="shared" si="9"/>
        <v>642.86</v>
      </c>
      <c r="CE6" s="36">
        <f t="shared" si="9"/>
        <v>688.48</v>
      </c>
      <c r="CF6" s="36">
        <f t="shared" si="9"/>
        <v>789.62</v>
      </c>
      <c r="CG6" s="36">
        <f t="shared" si="9"/>
        <v>423.18</v>
      </c>
      <c r="CH6" s="36">
        <f t="shared" si="9"/>
        <v>383.2</v>
      </c>
      <c r="CI6" s="36">
        <f t="shared" si="9"/>
        <v>383.25</v>
      </c>
      <c r="CJ6" s="36">
        <f t="shared" si="9"/>
        <v>377.72</v>
      </c>
      <c r="CK6" s="35" t="str">
        <f>IF(CK7="","",IF(CK7="-","【-】","【"&amp;SUBSTITUTE(TEXT(CK7,"#,##0.00"),"-","△")&amp;"】"))</f>
        <v>【300.47】</v>
      </c>
      <c r="CL6" s="36">
        <f>IF(CL7="",NA(),CL7)</f>
        <v>60.34</v>
      </c>
      <c r="CM6" s="36">
        <f t="shared" ref="CM6:CU6" si="10">IF(CM7="",NA(),CM7)</f>
        <v>57.57</v>
      </c>
      <c r="CN6" s="36">
        <f t="shared" si="10"/>
        <v>61.14</v>
      </c>
      <c r="CO6" s="36">
        <f t="shared" si="10"/>
        <v>69.66</v>
      </c>
      <c r="CP6" s="36">
        <f t="shared" si="10"/>
        <v>70.8</v>
      </c>
      <c r="CQ6" s="36">
        <f t="shared" si="10"/>
        <v>48.7</v>
      </c>
      <c r="CR6" s="36">
        <f t="shared" si="10"/>
        <v>46.9</v>
      </c>
      <c r="CS6" s="36">
        <f t="shared" si="10"/>
        <v>47.95</v>
      </c>
      <c r="CT6" s="36">
        <f t="shared" si="10"/>
        <v>48.26</v>
      </c>
      <c r="CU6" s="36">
        <f t="shared" si="10"/>
        <v>48.01</v>
      </c>
      <c r="CV6" s="35" t="str">
        <f>IF(CV7="","",IF(CV7="-","【-】","【"&amp;SUBSTITUTE(TEXT(CV7,"#,##0.00"),"-","△")&amp;"】"))</f>
        <v>【54.90】</v>
      </c>
      <c r="CW6" s="36">
        <f>IF(CW7="",NA(),CW7)</f>
        <v>72.11</v>
      </c>
      <c r="CX6" s="36">
        <f t="shared" ref="CX6:DF6" si="11">IF(CX7="",NA(),CX7)</f>
        <v>72.739999999999995</v>
      </c>
      <c r="CY6" s="36">
        <f t="shared" si="11"/>
        <v>72.73</v>
      </c>
      <c r="CZ6" s="36">
        <f t="shared" si="11"/>
        <v>62.16</v>
      </c>
      <c r="DA6" s="36">
        <f t="shared" si="11"/>
        <v>54.66</v>
      </c>
      <c r="DB6" s="36">
        <f t="shared" si="11"/>
        <v>74.959999999999994</v>
      </c>
      <c r="DC6" s="36">
        <f t="shared" si="11"/>
        <v>74.63</v>
      </c>
      <c r="DD6" s="36">
        <f t="shared" si="11"/>
        <v>74.900000000000006</v>
      </c>
      <c r="DE6" s="36">
        <f t="shared" si="11"/>
        <v>72.72</v>
      </c>
      <c r="DF6" s="36">
        <f t="shared" si="11"/>
        <v>72.75</v>
      </c>
      <c r="DG6" s="35" t="str">
        <f>IF(DG7="","",IF(DG7="-","【-】","【"&amp;SUBSTITUTE(TEXT(DG7,"#,##0.00"),"-","△")&amp;"】"))</f>
        <v>【73.31】</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0.34</v>
      </c>
      <c r="EE6" s="36">
        <f t="shared" ref="EE6:EM6" si="14">IF(EE7="",NA(),EE7)</f>
        <v>0.09</v>
      </c>
      <c r="EF6" s="35">
        <f t="shared" si="14"/>
        <v>0</v>
      </c>
      <c r="EG6" s="36">
        <f t="shared" si="14"/>
        <v>0.05</v>
      </c>
      <c r="EH6" s="35">
        <f t="shared" si="14"/>
        <v>0</v>
      </c>
      <c r="EI6" s="36">
        <f t="shared" si="14"/>
        <v>1.26</v>
      </c>
      <c r="EJ6" s="36">
        <f t="shared" si="14"/>
        <v>0.78</v>
      </c>
      <c r="EK6" s="36">
        <f t="shared" si="14"/>
        <v>0.56999999999999995</v>
      </c>
      <c r="EL6" s="36">
        <f t="shared" si="14"/>
        <v>0.62</v>
      </c>
      <c r="EM6" s="36">
        <f t="shared" si="14"/>
        <v>0.39</v>
      </c>
      <c r="EN6" s="35" t="str">
        <f>IF(EN7="","",IF(EN7="-","【-】","【"&amp;SUBSTITUTE(TEXT(EN7,"#,##0.00"),"-","△")&amp;"】"))</f>
        <v>【0.56】</v>
      </c>
    </row>
    <row r="7" spans="1:144" s="37" customFormat="1" x14ac:dyDescent="0.15">
      <c r="A7" s="29"/>
      <c r="B7" s="38">
        <v>2019</v>
      </c>
      <c r="C7" s="38">
        <v>192104</v>
      </c>
      <c r="D7" s="38">
        <v>47</v>
      </c>
      <c r="E7" s="38">
        <v>1</v>
      </c>
      <c r="F7" s="38">
        <v>0</v>
      </c>
      <c r="G7" s="38">
        <v>0</v>
      </c>
      <c r="H7" s="38" t="s">
        <v>94</v>
      </c>
      <c r="I7" s="38" t="s">
        <v>95</v>
      </c>
      <c r="J7" s="38" t="s">
        <v>96</v>
      </c>
      <c r="K7" s="38" t="s">
        <v>97</v>
      </c>
      <c r="L7" s="38" t="s">
        <v>98</v>
      </c>
      <c r="M7" s="38" t="s">
        <v>99</v>
      </c>
      <c r="N7" s="39" t="s">
        <v>100</v>
      </c>
      <c r="O7" s="39" t="s">
        <v>101</v>
      </c>
      <c r="P7" s="39">
        <v>1.21</v>
      </c>
      <c r="Q7" s="39">
        <v>2310</v>
      </c>
      <c r="R7" s="39">
        <v>75843</v>
      </c>
      <c r="S7" s="39">
        <v>71.95</v>
      </c>
      <c r="T7" s="39">
        <v>1054.1099999999999</v>
      </c>
      <c r="U7" s="39">
        <v>913</v>
      </c>
      <c r="V7" s="39">
        <v>2</v>
      </c>
      <c r="W7" s="39">
        <v>456.5</v>
      </c>
      <c r="X7" s="39">
        <v>53.87</v>
      </c>
      <c r="Y7" s="39">
        <v>50.27</v>
      </c>
      <c r="Z7" s="39">
        <v>48.7</v>
      </c>
      <c r="AA7" s="39">
        <v>50.78</v>
      </c>
      <c r="AB7" s="39">
        <v>48.04</v>
      </c>
      <c r="AC7" s="39">
        <v>72.03</v>
      </c>
      <c r="AD7" s="39">
        <v>72.11</v>
      </c>
      <c r="AE7" s="39">
        <v>74.05</v>
      </c>
      <c r="AF7" s="39">
        <v>73.25</v>
      </c>
      <c r="AG7" s="39">
        <v>75.06</v>
      </c>
      <c r="AH7" s="39">
        <v>76.03</v>
      </c>
      <c r="AI7" s="39"/>
      <c r="AJ7" s="39"/>
      <c r="AK7" s="39"/>
      <c r="AL7" s="39"/>
      <c r="AM7" s="39"/>
      <c r="AN7" s="39"/>
      <c r="AO7" s="39"/>
      <c r="AP7" s="39"/>
      <c r="AQ7" s="39"/>
      <c r="AR7" s="39"/>
      <c r="AS7" s="39"/>
      <c r="AT7" s="39"/>
      <c r="AU7" s="39"/>
      <c r="AV7" s="39"/>
      <c r="AW7" s="39"/>
      <c r="AX7" s="39"/>
      <c r="AY7" s="39"/>
      <c r="AZ7" s="39"/>
      <c r="BA7" s="39"/>
      <c r="BB7" s="39"/>
      <c r="BC7" s="39"/>
      <c r="BD7" s="39"/>
      <c r="BE7" s="39">
        <v>2177.91</v>
      </c>
      <c r="BF7" s="39">
        <v>2077.4</v>
      </c>
      <c r="BG7" s="39">
        <v>1835.8</v>
      </c>
      <c r="BH7" s="39">
        <v>1631.45</v>
      </c>
      <c r="BI7" s="39">
        <v>1555.92</v>
      </c>
      <c r="BJ7" s="39">
        <v>1510.14</v>
      </c>
      <c r="BK7" s="39">
        <v>1595.62</v>
      </c>
      <c r="BL7" s="39">
        <v>1302.33</v>
      </c>
      <c r="BM7" s="39">
        <v>1274.21</v>
      </c>
      <c r="BN7" s="39">
        <v>1183.92</v>
      </c>
      <c r="BO7" s="39">
        <v>1084.05</v>
      </c>
      <c r="BP7" s="39">
        <v>22.92</v>
      </c>
      <c r="BQ7" s="39">
        <v>20.64</v>
      </c>
      <c r="BR7" s="39">
        <v>22.06</v>
      </c>
      <c r="BS7" s="39">
        <v>22.1</v>
      </c>
      <c r="BT7" s="39">
        <v>21.1</v>
      </c>
      <c r="BU7" s="39">
        <v>22.67</v>
      </c>
      <c r="BV7" s="39">
        <v>37.92</v>
      </c>
      <c r="BW7" s="39">
        <v>40.89</v>
      </c>
      <c r="BX7" s="39">
        <v>41.25</v>
      </c>
      <c r="BY7" s="39">
        <v>42.5</v>
      </c>
      <c r="BZ7" s="39">
        <v>53.46</v>
      </c>
      <c r="CA7" s="39">
        <v>611.23</v>
      </c>
      <c r="CB7" s="39">
        <v>683</v>
      </c>
      <c r="CC7" s="39">
        <v>611.24</v>
      </c>
      <c r="CD7" s="39">
        <v>642.86</v>
      </c>
      <c r="CE7" s="39">
        <v>688.48</v>
      </c>
      <c r="CF7" s="39">
        <v>789.62</v>
      </c>
      <c r="CG7" s="39">
        <v>423.18</v>
      </c>
      <c r="CH7" s="39">
        <v>383.2</v>
      </c>
      <c r="CI7" s="39">
        <v>383.25</v>
      </c>
      <c r="CJ7" s="39">
        <v>377.72</v>
      </c>
      <c r="CK7" s="39">
        <v>300.47000000000003</v>
      </c>
      <c r="CL7" s="39">
        <v>60.34</v>
      </c>
      <c r="CM7" s="39">
        <v>57.57</v>
      </c>
      <c r="CN7" s="39">
        <v>61.14</v>
      </c>
      <c r="CO7" s="39">
        <v>69.66</v>
      </c>
      <c r="CP7" s="39">
        <v>70.8</v>
      </c>
      <c r="CQ7" s="39">
        <v>48.7</v>
      </c>
      <c r="CR7" s="39">
        <v>46.9</v>
      </c>
      <c r="CS7" s="39">
        <v>47.95</v>
      </c>
      <c r="CT7" s="39">
        <v>48.26</v>
      </c>
      <c r="CU7" s="39">
        <v>48.01</v>
      </c>
      <c r="CV7" s="39">
        <v>54.9</v>
      </c>
      <c r="CW7" s="39">
        <v>72.11</v>
      </c>
      <c r="CX7" s="39">
        <v>72.739999999999995</v>
      </c>
      <c r="CY7" s="39">
        <v>72.73</v>
      </c>
      <c r="CZ7" s="39">
        <v>62.16</v>
      </c>
      <c r="DA7" s="39">
        <v>54.66</v>
      </c>
      <c r="DB7" s="39">
        <v>74.959999999999994</v>
      </c>
      <c r="DC7" s="39">
        <v>74.63</v>
      </c>
      <c r="DD7" s="39">
        <v>74.900000000000006</v>
      </c>
      <c r="DE7" s="39">
        <v>72.72</v>
      </c>
      <c r="DF7" s="39">
        <v>72.75</v>
      </c>
      <c r="DG7" s="39">
        <v>73.31</v>
      </c>
      <c r="DH7" s="39"/>
      <c r="DI7" s="39"/>
      <c r="DJ7" s="39"/>
      <c r="DK7" s="39"/>
      <c r="DL7" s="39"/>
      <c r="DM7" s="39"/>
      <c r="DN7" s="39"/>
      <c r="DO7" s="39"/>
      <c r="DP7" s="39"/>
      <c r="DQ7" s="39"/>
      <c r="DR7" s="39"/>
      <c r="DS7" s="39"/>
      <c r="DT7" s="39"/>
      <c r="DU7" s="39"/>
      <c r="DV7" s="39"/>
      <c r="DW7" s="39"/>
      <c r="DX7" s="39"/>
      <c r="DY7" s="39"/>
      <c r="DZ7" s="39"/>
      <c r="EA7" s="39"/>
      <c r="EB7" s="39"/>
      <c r="EC7" s="39"/>
      <c r="ED7" s="39">
        <v>0.34</v>
      </c>
      <c r="EE7" s="39">
        <v>0.09</v>
      </c>
      <c r="EF7" s="39">
        <v>0</v>
      </c>
      <c r="EG7" s="39">
        <v>0.05</v>
      </c>
      <c r="EH7" s="39">
        <v>0</v>
      </c>
      <c r="EI7" s="39">
        <v>1.26</v>
      </c>
      <c r="EJ7" s="39">
        <v>0.78</v>
      </c>
      <c r="EK7" s="39">
        <v>0.56999999999999995</v>
      </c>
      <c r="EL7" s="39">
        <v>0.62</v>
      </c>
      <c r="EM7" s="39">
        <v>0.39</v>
      </c>
      <c r="EN7" s="39">
        <v>0.56000000000000005</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102</v>
      </c>
      <c r="C9" s="41" t="s">
        <v>103</v>
      </c>
      <c r="D9" s="41" t="s">
        <v>104</v>
      </c>
      <c r="E9" s="41" t="s">
        <v>105</v>
      </c>
      <c r="F9" s="41" t="s">
        <v>106</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45</v>
      </c>
      <c r="B10" s="42">
        <f t="shared" ref="B10:E10" si="15">DATEVALUE($B7+12-B11&amp;"/1/"&amp;B12)</f>
        <v>46388</v>
      </c>
      <c r="C10" s="42">
        <f t="shared" si="15"/>
        <v>46753</v>
      </c>
      <c r="D10" s="42">
        <f t="shared" si="15"/>
        <v>47119</v>
      </c>
      <c r="E10" s="42">
        <f t="shared" si="15"/>
        <v>47484</v>
      </c>
      <c r="F10" s="43">
        <f>DATEVALUE($B7+12-F11&amp;"/1/"&amp;F12)</f>
        <v>47849</v>
      </c>
    </row>
    <row r="11" spans="1:144" x14ac:dyDescent="0.15">
      <c r="B11">
        <v>4</v>
      </c>
      <c r="C11">
        <v>3</v>
      </c>
      <c r="D11">
        <v>2</v>
      </c>
      <c r="E11">
        <v>1</v>
      </c>
      <c r="F11">
        <v>0</v>
      </c>
      <c r="G11" t="s">
        <v>107</v>
      </c>
    </row>
    <row r="12" spans="1:144" x14ac:dyDescent="0.15">
      <c r="B12">
        <v>1</v>
      </c>
      <c r="C12">
        <v>1</v>
      </c>
      <c r="D12">
        <v>1</v>
      </c>
      <c r="E12">
        <v>1</v>
      </c>
      <c r="F12">
        <v>1</v>
      </c>
      <c r="G12" t="s">
        <v>108</v>
      </c>
    </row>
    <row r="13" spans="1:144" x14ac:dyDescent="0.15">
      <c r="B13" t="s">
        <v>109</v>
      </c>
      <c r="C13" t="s">
        <v>110</v>
      </c>
      <c r="D13" t="s">
        <v>109</v>
      </c>
      <c r="E13" t="s">
        <v>110</v>
      </c>
      <c r="F13" t="s">
        <v>111</v>
      </c>
      <c r="G13" t="s">
        <v>112</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小澤裕一</cp:lastModifiedBy>
  <cp:lastPrinted>2021-01-25T06:55:47Z</cp:lastPrinted>
  <dcterms:created xsi:type="dcterms:W3CDTF">2020-12-04T02:20:13Z</dcterms:created>
  <dcterms:modified xsi:type="dcterms:W3CDTF">2021-01-26T06:57:36Z</dcterms:modified>
  <cp:category/>
</cp:coreProperties>
</file>